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ccounts/2025-2026/"/>
    </mc:Choice>
  </mc:AlternateContent>
  <xr:revisionPtr revIDLastSave="4" documentId="8_{AEEE81CC-FB54-4308-9A3B-03E5B3817082}" xr6:coauthVersionLast="47" xr6:coauthVersionMax="47" xr10:uidLastSave="{DB71582D-0482-4F71-BF7A-92183CC198FD}"/>
  <bookViews>
    <workbookView xWindow="-120" yWindow="-120" windowWidth="20730" windowHeight="11040" xr2:uid="{00000000-000D-0000-FFFF-FFFF00000000}"/>
  </bookViews>
  <sheets>
    <sheet name="MMPC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5" i="1"/>
  <c r="G23" i="1"/>
  <c r="G22" i="1"/>
  <c r="G18" i="1"/>
  <c r="G17" i="1"/>
  <c r="G16" i="1"/>
  <c r="G15" i="1"/>
  <c r="G14" i="1"/>
  <c r="G13" i="1"/>
  <c r="G12" i="1"/>
  <c r="G11" i="1"/>
  <c r="G10" i="1"/>
  <c r="G9" i="1"/>
  <c r="G8" i="1"/>
  <c r="G7" i="1"/>
  <c r="E18" i="1"/>
  <c r="G58" i="1"/>
  <c r="H28" i="1"/>
  <c r="D28" i="1"/>
  <c r="C28" i="1"/>
  <c r="D19" i="1"/>
  <c r="C19" i="1"/>
  <c r="H19" i="1"/>
  <c r="F64" i="1"/>
  <c r="F19" i="1"/>
  <c r="F73" i="1"/>
  <c r="C30" i="1" l="1"/>
  <c r="D30" i="1"/>
  <c r="H30" i="1"/>
  <c r="G59" i="1"/>
  <c r="G64" i="1" s="1"/>
  <c r="G54" i="1"/>
  <c r="G55" i="1" s="1"/>
  <c r="G49" i="1"/>
  <c r="G48" i="1"/>
  <c r="G47" i="1"/>
  <c r="G46" i="1"/>
  <c r="G45" i="1"/>
  <c r="G44" i="1"/>
  <c r="G43" i="1"/>
  <c r="G42" i="1"/>
  <c r="G41" i="1"/>
  <c r="G40" i="1"/>
  <c r="G39" i="1"/>
  <c r="G38" i="1"/>
  <c r="E37" i="1"/>
  <c r="E36" i="1"/>
  <c r="G36" i="1" s="1"/>
  <c r="E35" i="1"/>
  <c r="G35" i="1" s="1"/>
  <c r="E16" i="1"/>
  <c r="F26" i="1"/>
  <c r="G26" i="1" s="1"/>
  <c r="F24" i="1"/>
  <c r="E26" i="1"/>
  <c r="E25" i="1"/>
  <c r="E24" i="1"/>
  <c r="E23" i="1"/>
  <c r="E17" i="1"/>
  <c r="B30" i="1"/>
  <c r="B92" i="1" s="1"/>
  <c r="E15" i="1"/>
  <c r="E14" i="1"/>
  <c r="E13" i="1"/>
  <c r="E11" i="1"/>
  <c r="E10" i="1"/>
  <c r="E9" i="1"/>
  <c r="E8" i="1"/>
  <c r="E7" i="1"/>
  <c r="H73" i="1"/>
  <c r="H96" i="1" s="1"/>
  <c r="F96" i="1"/>
  <c r="E73" i="1"/>
  <c r="B73" i="1"/>
  <c r="B96" i="1" s="1"/>
  <c r="C73" i="1"/>
  <c r="C96" i="1" s="1"/>
  <c r="D73" i="1"/>
  <c r="D96" i="1" s="1"/>
  <c r="H84" i="1"/>
  <c r="H98" i="1" s="1"/>
  <c r="F84" i="1"/>
  <c r="F98" i="1" s="1"/>
  <c r="E84" i="1"/>
  <c r="E98" i="1" s="1"/>
  <c r="D84" i="1"/>
  <c r="D98" i="1" s="1"/>
  <c r="C84" i="1"/>
  <c r="C98" i="1" s="1"/>
  <c r="B84" i="1"/>
  <c r="B98" i="1" s="1"/>
  <c r="H78" i="1"/>
  <c r="H97" i="1" s="1"/>
  <c r="F78" i="1"/>
  <c r="F97" i="1" s="1"/>
  <c r="E78" i="1"/>
  <c r="E97" i="1" s="1"/>
  <c r="D78" i="1"/>
  <c r="D97" i="1" s="1"/>
  <c r="C78" i="1"/>
  <c r="C97" i="1" s="1"/>
  <c r="B78" i="1"/>
  <c r="B97" i="1" s="1"/>
  <c r="H64" i="1"/>
  <c r="H95" i="1" s="1"/>
  <c r="F95" i="1"/>
  <c r="E64" i="1"/>
  <c r="E95" i="1" s="1"/>
  <c r="D64" i="1"/>
  <c r="D95" i="1" s="1"/>
  <c r="C64" i="1"/>
  <c r="C95" i="1" s="1"/>
  <c r="B64" i="1"/>
  <c r="B95" i="1" s="1"/>
  <c r="H55" i="1"/>
  <c r="H94" i="1" s="1"/>
  <c r="F55" i="1"/>
  <c r="F94" i="1" s="1"/>
  <c r="E55" i="1"/>
  <c r="E94" i="1" s="1"/>
  <c r="D55" i="1"/>
  <c r="D94" i="1" s="1"/>
  <c r="C55" i="1"/>
  <c r="C94" i="1" s="1"/>
  <c r="B55" i="1"/>
  <c r="B94" i="1" s="1"/>
  <c r="H50" i="1"/>
  <c r="F50" i="1"/>
  <c r="D50" i="1"/>
  <c r="C50" i="1"/>
  <c r="B50" i="1"/>
  <c r="B93" i="1" s="1"/>
  <c r="H86" i="1" l="1"/>
  <c r="F28" i="1"/>
  <c r="F30" i="1" s="1"/>
  <c r="G24" i="1"/>
  <c r="H93" i="1"/>
  <c r="H99" i="1" s="1"/>
  <c r="H101" i="1" s="1"/>
  <c r="E96" i="1"/>
  <c r="G73" i="1"/>
  <c r="C93" i="1"/>
  <c r="C99" i="1" s="1"/>
  <c r="C86" i="1"/>
  <c r="E28" i="1"/>
  <c r="D93" i="1"/>
  <c r="D86" i="1"/>
  <c r="F93" i="1"/>
  <c r="F99" i="1" s="1"/>
  <c r="F86" i="1"/>
  <c r="E19" i="1"/>
  <c r="G19" i="1"/>
  <c r="E50" i="1"/>
  <c r="G37" i="1"/>
  <c r="G50" i="1" s="1"/>
  <c r="D99" i="1"/>
  <c r="D112" i="1" s="1"/>
  <c r="D114" i="1" s="1"/>
  <c r="B99" i="1"/>
  <c r="B107" i="1" s="1"/>
  <c r="G86" i="1" l="1"/>
  <c r="E30" i="1"/>
  <c r="G28" i="1"/>
  <c r="G30" i="1" s="1"/>
  <c r="E93" i="1"/>
  <c r="E99" i="1" s="1"/>
  <c r="E86" i="1"/>
</calcChain>
</file>

<file path=xl/sharedStrings.xml><?xml version="1.0" encoding="utf-8"?>
<sst xmlns="http://schemas.openxmlformats.org/spreadsheetml/2006/main" count="160" uniqueCount="138">
  <si>
    <t>Maids Moreton Parish Council</t>
  </si>
  <si>
    <t>Budget</t>
  </si>
  <si>
    <t>6 months</t>
  </si>
  <si>
    <t>Remaining</t>
  </si>
  <si>
    <t xml:space="preserve">Fcast </t>
  </si>
  <si>
    <t>Nov-Mar</t>
  </si>
  <si>
    <t>Precept</t>
  </si>
  <si>
    <t>Bank Interest</t>
  </si>
  <si>
    <t>Cricket Pavilion Rent</t>
  </si>
  <si>
    <t>Rugby Field Rent</t>
  </si>
  <si>
    <t>Scout Hut Rent</t>
  </si>
  <si>
    <t>Bucks CC re devolved services receipts</t>
  </si>
  <si>
    <t>Total Receipts</t>
  </si>
  <si>
    <t>Payments - Admin</t>
  </si>
  <si>
    <t>Clerk Remuneration</t>
  </si>
  <si>
    <t>Clerk PC/Rent/post/phone/stat</t>
  </si>
  <si>
    <t>Clerk Payroll</t>
  </si>
  <si>
    <t>Audit Fees</t>
  </si>
  <si>
    <t>Other Prof fees</t>
  </si>
  <si>
    <t>Office/IT Supplies</t>
  </si>
  <si>
    <t>Rent for Village Hall</t>
  </si>
  <si>
    <t>Insurance</t>
  </si>
  <si>
    <t>Membership Subscriptions</t>
  </si>
  <si>
    <t>Clerk - Training</t>
  </si>
  <si>
    <t>Councillors - Training</t>
  </si>
  <si>
    <t>Elections</t>
  </si>
  <si>
    <t>Cllr Allowance if required</t>
  </si>
  <si>
    <t>Total Payments Admin</t>
  </si>
  <si>
    <t>Payments - Public Lighting</t>
  </si>
  <si>
    <t>Street Lighting Electricity, [unmetered]</t>
  </si>
  <si>
    <t>Street Lighting Maintenance</t>
  </si>
  <si>
    <t>Total Payments Public Lighting</t>
  </si>
  <si>
    <t>Payments - Parks and Open Spaces</t>
  </si>
  <si>
    <t>Play Area</t>
  </si>
  <si>
    <t>Maintenance of Parish inc playing field</t>
  </si>
  <si>
    <t>Total Payments Parks &amp; Open Spaces</t>
  </si>
  <si>
    <t>Payments Buildings</t>
  </si>
  <si>
    <t>Buildings Maintenance Checks</t>
  </si>
  <si>
    <t>Buildings - Electricity &amp; Water</t>
  </si>
  <si>
    <t>Cricket Pavilion Repairs &amp; Maintenance</t>
  </si>
  <si>
    <t>Cricket Pav. - Gas</t>
  </si>
  <si>
    <t>Scout Hut Repairs &amp; Maintenance</t>
  </si>
  <si>
    <t>Scout Hut - Gas</t>
  </si>
  <si>
    <t>Total Payments Buildings</t>
  </si>
  <si>
    <t>Payments Village</t>
  </si>
  <si>
    <t>Village Events</t>
  </si>
  <si>
    <t>Defibrillator maintenance</t>
  </si>
  <si>
    <t>Total Payments Village</t>
  </si>
  <si>
    <t>Exceptional Spend</t>
  </si>
  <si>
    <t>Credit for Capital Reserves</t>
  </si>
  <si>
    <t xml:space="preserve">Village Grants </t>
  </si>
  <si>
    <t>Total Exceptional Spend</t>
  </si>
  <si>
    <t>Summary</t>
  </si>
  <si>
    <t>Bank Transfer from Savings to Current</t>
  </si>
  <si>
    <t>Bank Transfer from Current to Savings</t>
  </si>
  <si>
    <t>Totals</t>
  </si>
  <si>
    <t>VAT Refund</t>
  </si>
  <si>
    <t>Vat Owed</t>
  </si>
  <si>
    <t>Paid</t>
  </si>
  <si>
    <t>received</t>
  </si>
  <si>
    <t>balance</t>
  </si>
  <si>
    <t xml:space="preserve"> Excluding VAT &amp; Grants</t>
  </si>
  <si>
    <t>23 to 24</t>
  </si>
  <si>
    <t>Total</t>
  </si>
  <si>
    <t>DK Childcare  Income (utilities only)</t>
  </si>
  <si>
    <t>S106 funding from Lodge Park Development</t>
  </si>
  <si>
    <t>VAT refunds</t>
  </si>
  <si>
    <t xml:space="preserve">  </t>
  </si>
  <si>
    <t>Bucks CC re devolved services Grass Cutting</t>
  </si>
  <si>
    <t>Buckingham Community Board Grant</t>
  </si>
  <si>
    <t>Buckingham Community Board Grant Story Board</t>
  </si>
  <si>
    <t>Clerk Tax/NI &amp; Pension Contributions</t>
  </si>
  <si>
    <t>Marketing and Communication (Newsletters)</t>
  </si>
  <si>
    <t>Refurbishment of Community Building</t>
  </si>
  <si>
    <t>2025-2026</t>
  </si>
  <si>
    <t>Detail</t>
  </si>
  <si>
    <t>Amount</t>
  </si>
  <si>
    <t>2023-2024</t>
  </si>
  <si>
    <t>Forecast</t>
  </si>
  <si>
    <t>Sponsorship of Newletter</t>
  </si>
  <si>
    <t>Unbudgeted Recipts</t>
  </si>
  <si>
    <t>Receipts expected in budget</t>
  </si>
  <si>
    <t>Balance</t>
  </si>
  <si>
    <t>at 31 Mar 25</t>
  </si>
  <si>
    <t>2025-26</t>
  </si>
  <si>
    <t>There will be a small increase</t>
  </si>
  <si>
    <t>£300 increase in rent</t>
  </si>
  <si>
    <t>Salary review now</t>
  </si>
  <si>
    <t>we may have to consider 3 newsletters</t>
  </si>
  <si>
    <t>2025 Elections</t>
  </si>
  <si>
    <t>Unkown cost at the moment</t>
  </si>
  <si>
    <t>BCC increase annually will not cover cost</t>
  </si>
  <si>
    <t>Community Café Income</t>
  </si>
  <si>
    <t>Community Building  Hire Income</t>
  </si>
  <si>
    <t>Budgeted Recipts</t>
  </si>
  <si>
    <t>Total Unbudgeted Recipts</t>
  </si>
  <si>
    <t>£800 includes previous year</t>
  </si>
  <si>
    <t>DK Childcare Rental Income (excl. utilities)</t>
  </si>
  <si>
    <t>Total Expenditure</t>
  </si>
  <si>
    <t>Waste Bin Emptying (including dog bins)</t>
  </si>
  <si>
    <t>Total Budgeted Receipts</t>
  </si>
  <si>
    <t>May not be enough, Ash dieback</t>
  </si>
  <si>
    <t>Tree Maintenance</t>
  </si>
  <si>
    <t>?</t>
  </si>
  <si>
    <t>Cell Colour Coding</t>
  </si>
  <si>
    <t>To be confirmed</t>
  </si>
  <si>
    <t>Projected final figure</t>
  </si>
  <si>
    <t>S137 payments</t>
  </si>
  <si>
    <t>Check this, payments were made</t>
  </si>
  <si>
    <t>Might be clearer to have a separate section for VAT</t>
  </si>
  <si>
    <t>North Bucks UVE Webinar</t>
  </si>
  <si>
    <t>Elmer's Charity Grant</t>
  </si>
  <si>
    <t>Check payment made</t>
  </si>
  <si>
    <t>Receipts</t>
  </si>
  <si>
    <t>Notes</t>
  </si>
  <si>
    <t>Expenditure</t>
  </si>
  <si>
    <t>Received</t>
  </si>
  <si>
    <t>to 31 Mar 25</t>
  </si>
  <si>
    <t>UVE Planning advice last year unbudgeted
Should this be a specific budget line?</t>
  </si>
  <si>
    <t>VAT Oversight</t>
  </si>
  <si>
    <t>VAT Paid</t>
  </si>
  <si>
    <t>VAT Reclaimed</t>
  </si>
  <si>
    <t>VAT Balance</t>
  </si>
  <si>
    <t>Can put this under S137 payments</t>
  </si>
  <si>
    <t>set aside fund for repairs</t>
  </si>
  <si>
    <t>add item for planning advice, we could be under pressure next year</t>
  </si>
  <si>
    <t xml:space="preserve">Planning advice </t>
  </si>
  <si>
    <t>PDH added</t>
  </si>
  <si>
    <t>This was for NBPPC Webinar we paid for</t>
  </si>
  <si>
    <t>Budget Balance: Receipts - Expenses</t>
  </si>
  <si>
    <t>Estimated</t>
  </si>
  <si>
    <t>Shoul be correct</t>
  </si>
  <si>
    <t>£25 Increase from previous year.</t>
  </si>
  <si>
    <t>£1000 increase over last year now fixed for 3 yrs</t>
  </si>
  <si>
    <r>
      <t>Boxing in pipes in toilets agreed &amp;</t>
    </r>
    <r>
      <rPr>
        <b/>
        <sz val="11"/>
        <color theme="1"/>
        <rFont val="Calibri"/>
        <family val="2"/>
      </rPr>
      <t xml:space="preserve"> Drainage yet to be decided</t>
    </r>
  </si>
  <si>
    <t>£1000 fire door repairs agreed awaiting date of repairs</t>
  </si>
  <si>
    <t>Current Budget 2024-2025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</si>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</sst>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"/>
      <name val="Calibri"/>
      <family val="2"/>
    </font>
    <font>
      <b/>
      <sz val="12"/>
      <color theme="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3">
    <xf numFmtId="0" fontId="0" fillId="0" borderId="0" xfId="0"/>
    <xf numFmtId="0" fontId="18" fillId="0" borderId="0" xfId="0" applyFont="1"/>
    <xf numFmtId="0" fontId="19" fillId="0" borderId="0" xfId="0" applyFont="1"/>
    <xf numFmtId="0" fontId="1" fillId="0" borderId="0" xfId="0" applyFont="1"/>
    <xf numFmtId="0" fontId="16" fillId="0" borderId="0" xfId="0" applyFont="1"/>
    <xf numFmtId="0" fontId="16" fillId="36" borderId="0" xfId="0" applyFont="1" applyFill="1"/>
    <xf numFmtId="0" fontId="1" fillId="0" borderId="10" xfId="0" applyFont="1" applyBorder="1"/>
    <xf numFmtId="0" fontId="1" fillId="0" borderId="11" xfId="0" applyFont="1" applyBorder="1"/>
    <xf numFmtId="0" fontId="16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6" fillId="0" borderId="15" xfId="0" applyFont="1" applyBorder="1"/>
    <xf numFmtId="4" fontId="1" fillId="33" borderId="10" xfId="0" applyNumberFormat="1" applyFont="1" applyFill="1" applyBorder="1" applyAlignment="1">
      <alignment horizontal="right"/>
    </xf>
    <xf numFmtId="4" fontId="1" fillId="33" borderId="0" xfId="0" applyNumberFormat="1" applyFont="1" applyFill="1" applyAlignment="1">
      <alignment horizontal="right"/>
    </xf>
    <xf numFmtId="4" fontId="0" fillId="0" borderId="0" xfId="0" applyNumberFormat="1"/>
    <xf numFmtId="4" fontId="1" fillId="33" borderId="20" xfId="0" applyNumberFormat="1" applyFont="1" applyFill="1" applyBorder="1" applyAlignment="1">
      <alignment horizontal="right"/>
    </xf>
    <xf numFmtId="0" fontId="1" fillId="0" borderId="19" xfId="0" applyFont="1" applyBorder="1"/>
    <xf numFmtId="4" fontId="1" fillId="33" borderId="23" xfId="0" applyNumberFormat="1" applyFont="1" applyFill="1" applyBorder="1" applyAlignment="1">
      <alignment horizontal="right"/>
    </xf>
    <xf numFmtId="0" fontId="1" fillId="0" borderId="31" xfId="0" applyFont="1" applyBorder="1"/>
    <xf numFmtId="4" fontId="1" fillId="33" borderId="32" xfId="0" applyNumberFormat="1" applyFont="1" applyFill="1" applyBorder="1" applyAlignment="1">
      <alignment horizontal="right"/>
    </xf>
    <xf numFmtId="0" fontId="1" fillId="0" borderId="34" xfId="0" applyFont="1" applyBorder="1"/>
    <xf numFmtId="0" fontId="16" fillId="0" borderId="31" xfId="0" applyFont="1" applyBorder="1"/>
    <xf numFmtId="4" fontId="16" fillId="33" borderId="32" xfId="0" applyNumberFormat="1" applyFont="1" applyFill="1" applyBorder="1" applyAlignment="1">
      <alignment horizontal="right"/>
    </xf>
    <xf numFmtId="4" fontId="1" fillId="0" borderId="31" xfId="0" applyNumberFormat="1" applyFont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4" fontId="1" fillId="0" borderId="34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6" fillId="0" borderId="31" xfId="0" applyNumberFormat="1" applyFont="1" applyBorder="1"/>
    <xf numFmtId="4" fontId="16" fillId="0" borderId="32" xfId="0" applyNumberFormat="1" applyFont="1" applyBorder="1"/>
    <xf numFmtId="4" fontId="21" fillId="0" borderId="13" xfId="0" applyNumberFormat="1" applyFont="1" applyBorder="1" applyAlignment="1">
      <alignment horizontal="left"/>
    </xf>
    <xf numFmtId="4" fontId="20" fillId="0" borderId="2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" fillId="0" borderId="29" xfId="0" applyNumberFormat="1" applyFont="1" applyBorder="1"/>
    <xf numFmtId="4" fontId="16" fillId="0" borderId="0" xfId="0" applyNumberFormat="1" applyFont="1" applyAlignment="1">
      <alignment horizontal="right"/>
    </xf>
    <xf numFmtId="4" fontId="16" fillId="36" borderId="0" xfId="0" applyNumberFormat="1" applyFont="1" applyFill="1" applyAlignment="1">
      <alignment horizontal="right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4" fontId="1" fillId="33" borderId="28" xfId="0" applyNumberFormat="1" applyFont="1" applyFill="1" applyBorder="1" applyAlignment="1">
      <alignment horizontal="right"/>
    </xf>
    <xf numFmtId="4" fontId="1" fillId="33" borderId="31" xfId="0" applyNumberFormat="1" applyFont="1" applyFill="1" applyBorder="1" applyAlignment="1">
      <alignment horizontal="right"/>
    </xf>
    <xf numFmtId="4" fontId="1" fillId="33" borderId="34" xfId="0" applyNumberFormat="1" applyFont="1" applyFill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" fontId="1" fillId="0" borderId="45" xfId="0" applyNumberFormat="1" applyFont="1" applyBorder="1"/>
    <xf numFmtId="4" fontId="1" fillId="33" borderId="46" xfId="0" applyNumberFormat="1" applyFont="1" applyFill="1" applyBorder="1" applyAlignment="1">
      <alignment horizontal="right"/>
    </xf>
    <xf numFmtId="4" fontId="16" fillId="33" borderId="23" xfId="0" applyNumberFormat="1" applyFont="1" applyFill="1" applyBorder="1" applyAlignment="1">
      <alignment horizontal="right"/>
    </xf>
    <xf numFmtId="4" fontId="16" fillId="0" borderId="23" xfId="0" applyNumberFormat="1" applyFont="1" applyBorder="1" applyAlignment="1">
      <alignment horizontal="right"/>
    </xf>
    <xf numFmtId="4" fontId="16" fillId="39" borderId="24" xfId="0" applyNumberFormat="1" applyFont="1" applyFill="1" applyBorder="1" applyAlignment="1">
      <alignment horizontal="right"/>
    </xf>
    <xf numFmtId="4" fontId="16" fillId="0" borderId="17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/>
    <xf numFmtId="4" fontId="16" fillId="40" borderId="23" xfId="0" applyNumberFormat="1" applyFont="1" applyFill="1" applyBorder="1" applyAlignment="1">
      <alignment horizontal="right"/>
    </xf>
    <xf numFmtId="4" fontId="16" fillId="0" borderId="16" xfId="0" applyNumberFormat="1" applyFont="1" applyBorder="1"/>
    <xf numFmtId="4" fontId="16" fillId="33" borderId="17" xfId="0" applyNumberFormat="1" applyFont="1" applyFill="1" applyBorder="1" applyAlignment="1">
      <alignment horizontal="center" vertical="center"/>
    </xf>
    <xf numFmtId="4" fontId="16" fillId="0" borderId="19" xfId="0" applyNumberFormat="1" applyFont="1" applyBorder="1"/>
    <xf numFmtId="4" fontId="16" fillId="33" borderId="20" xfId="0" applyNumberFormat="1" applyFont="1" applyFill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4" fontId="16" fillId="0" borderId="51" xfId="0" applyNumberFormat="1" applyFont="1" applyBorder="1"/>
    <xf numFmtId="4" fontId="16" fillId="33" borderId="52" xfId="0" applyNumberFormat="1" applyFont="1" applyFill="1" applyBorder="1" applyAlignment="1">
      <alignment horizontal="right"/>
    </xf>
    <xf numFmtId="0" fontId="16" fillId="0" borderId="52" xfId="0" applyFont="1" applyBorder="1" applyAlignment="1">
      <alignment horizontal="center" vertical="center"/>
    </xf>
    <xf numFmtId="4" fontId="16" fillId="0" borderId="52" xfId="0" applyNumberFormat="1" applyFont="1" applyBorder="1" applyAlignment="1">
      <alignment horizontal="center" vertical="center"/>
    </xf>
    <xf numFmtId="4" fontId="16" fillId="0" borderId="53" xfId="0" applyNumberFormat="1" applyFont="1" applyBorder="1" applyAlignment="1">
      <alignment horizontal="center" vertical="center"/>
    </xf>
    <xf numFmtId="4" fontId="0" fillId="0" borderId="45" xfId="0" applyNumberFormat="1" applyBorder="1"/>
    <xf numFmtId="4" fontId="16" fillId="0" borderId="20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6" fillId="0" borderId="22" xfId="0" applyNumberFormat="1" applyFont="1" applyBorder="1"/>
    <xf numFmtId="4" fontId="16" fillId="0" borderId="54" xfId="0" applyNumberFormat="1" applyFont="1" applyBorder="1" applyAlignment="1">
      <alignment horizontal="center" vertical="center"/>
    </xf>
    <xf numFmtId="4" fontId="16" fillId="0" borderId="55" xfId="0" applyNumberFormat="1" applyFont="1" applyBorder="1" applyAlignment="1">
      <alignment horizontal="center" vertical="center"/>
    </xf>
    <xf numFmtId="4" fontId="16" fillId="0" borderId="56" xfId="0" applyNumberFormat="1" applyFont="1" applyBorder="1" applyAlignment="1">
      <alignment horizontal="center" vertical="center"/>
    </xf>
    <xf numFmtId="4" fontId="1" fillId="0" borderId="57" xfId="0" applyNumberFormat="1" applyFont="1" applyBorder="1"/>
    <xf numFmtId="4" fontId="1" fillId="0" borderId="55" xfId="0" applyNumberFormat="1" applyFont="1" applyBorder="1" applyAlignment="1">
      <alignment horizontal="right"/>
    </xf>
    <xf numFmtId="4" fontId="1" fillId="0" borderId="55" xfId="0" applyNumberFormat="1" applyFont="1" applyBorder="1"/>
    <xf numFmtId="4" fontId="16" fillId="0" borderId="57" xfId="0" applyNumberFormat="1" applyFont="1" applyBorder="1"/>
    <xf numFmtId="4" fontId="1" fillId="0" borderId="63" xfId="0" applyNumberFormat="1" applyFont="1" applyBorder="1"/>
    <xf numFmtId="4" fontId="1" fillId="0" borderId="64" xfId="0" applyNumberFormat="1" applyFont="1" applyBorder="1" applyAlignment="1">
      <alignment horizontal="right"/>
    </xf>
    <xf numFmtId="4" fontId="16" fillId="0" borderId="27" xfId="0" applyNumberFormat="1" applyFont="1" applyBorder="1" applyAlignment="1">
      <alignment horizontal="center" vertical="center"/>
    </xf>
    <xf numFmtId="4" fontId="16" fillId="0" borderId="30" xfId="0" applyNumberFormat="1" applyFont="1" applyBorder="1"/>
    <xf numFmtId="4" fontId="20" fillId="0" borderId="61" xfId="0" applyNumberFormat="1" applyFont="1" applyBorder="1" applyAlignment="1">
      <alignment horizontal="right"/>
    </xf>
    <xf numFmtId="4" fontId="22" fillId="34" borderId="61" xfId="0" applyNumberFormat="1" applyFont="1" applyFill="1" applyBorder="1" applyAlignment="1">
      <alignment horizontal="right"/>
    </xf>
    <xf numFmtId="4" fontId="20" fillId="34" borderId="61" xfId="0" applyNumberFormat="1" applyFont="1" applyFill="1" applyBorder="1" applyAlignment="1">
      <alignment horizontal="right"/>
    </xf>
    <xf numFmtId="4" fontId="16" fillId="34" borderId="23" xfId="0" applyNumberFormat="1" applyFont="1" applyFill="1" applyBorder="1" applyAlignment="1">
      <alignment horizontal="right"/>
    </xf>
    <xf numFmtId="4" fontId="16" fillId="34" borderId="24" xfId="0" applyNumberFormat="1" applyFont="1" applyFill="1" applyBorder="1" applyAlignment="1">
      <alignment horizontal="right"/>
    </xf>
    <xf numFmtId="4" fontId="16" fillId="34" borderId="61" xfId="0" applyNumberFormat="1" applyFont="1" applyFill="1" applyBorder="1" applyAlignment="1">
      <alignment horizontal="right"/>
    </xf>
    <xf numFmtId="4" fontId="16" fillId="36" borderId="23" xfId="0" applyNumberFormat="1" applyFont="1" applyFill="1" applyBorder="1" applyAlignment="1">
      <alignment horizontal="right"/>
    </xf>
    <xf numFmtId="0" fontId="16" fillId="0" borderId="40" xfId="0" applyFont="1" applyBorder="1"/>
    <xf numFmtId="4" fontId="16" fillId="33" borderId="16" xfId="0" applyNumberFormat="1" applyFont="1" applyFill="1" applyBorder="1" applyAlignment="1">
      <alignment horizontal="center" vertical="center"/>
    </xf>
    <xf numFmtId="0" fontId="16" fillId="0" borderId="41" xfId="0" applyFont="1" applyBorder="1"/>
    <xf numFmtId="4" fontId="16" fillId="33" borderId="25" xfId="0" applyNumberFormat="1" applyFont="1" applyFill="1" applyBorder="1" applyAlignment="1">
      <alignment horizontal="left"/>
    </xf>
    <xf numFmtId="0" fontId="16" fillId="0" borderId="26" xfId="0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2" xfId="0" applyNumberFormat="1" applyFont="1" applyBorder="1" applyAlignment="1">
      <alignment horizontal="center" vertical="center"/>
    </xf>
    <xf numFmtId="4" fontId="0" fillId="0" borderId="34" xfId="0" applyNumberFormat="1" applyBorder="1"/>
    <xf numFmtId="4" fontId="0" fillId="33" borderId="35" xfId="0" applyNumberFormat="1" applyFill="1" applyBorder="1" applyAlignment="1">
      <alignment horizontal="right"/>
    </xf>
    <xf numFmtId="4" fontId="0" fillId="0" borderId="35" xfId="0" applyNumberFormat="1" applyBorder="1" applyAlignment="1">
      <alignment horizontal="right"/>
    </xf>
    <xf numFmtId="4" fontId="0" fillId="0" borderId="31" xfId="0" applyNumberFormat="1" applyBorder="1"/>
    <xf numFmtId="4" fontId="0" fillId="0" borderId="32" xfId="0" applyNumberFormat="1" applyBorder="1" applyAlignment="1">
      <alignment horizontal="right"/>
    </xf>
    <xf numFmtId="4" fontId="0" fillId="0" borderId="57" xfId="0" applyNumberFormat="1" applyBorder="1" applyAlignment="1">
      <alignment horizontal="right"/>
    </xf>
    <xf numFmtId="4" fontId="0" fillId="33" borderId="32" xfId="0" applyNumberFormat="1" applyFill="1" applyBorder="1" applyAlignment="1">
      <alignment horizontal="right"/>
    </xf>
    <xf numFmtId="4" fontId="0" fillId="34" borderId="32" xfId="0" applyNumberFormat="1" applyFill="1" applyBorder="1" applyAlignment="1">
      <alignment horizontal="right"/>
    </xf>
    <xf numFmtId="0" fontId="0" fillId="34" borderId="0" xfId="0" applyFill="1"/>
    <xf numFmtId="4" fontId="1" fillId="0" borderId="21" xfId="0" applyNumberFormat="1" applyFont="1" applyBorder="1" applyAlignment="1">
      <alignment horizontal="right"/>
    </xf>
    <xf numFmtId="4" fontId="0" fillId="0" borderId="32" xfId="0" applyNumberFormat="1" applyBorder="1"/>
    <xf numFmtId="0" fontId="16" fillId="0" borderId="45" xfId="0" applyFont="1" applyBorder="1"/>
    <xf numFmtId="0" fontId="1" fillId="0" borderId="46" xfId="0" applyFont="1" applyBorder="1"/>
    <xf numFmtId="0" fontId="1" fillId="0" borderId="58" xfId="0" applyFont="1" applyBorder="1"/>
    <xf numFmtId="0" fontId="1" fillId="0" borderId="47" xfId="0" applyFont="1" applyBorder="1"/>
    <xf numFmtId="4" fontId="1" fillId="0" borderId="10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6" fillId="0" borderId="22" xfId="0" applyFont="1" applyBorder="1"/>
    <xf numFmtId="4" fontId="1" fillId="0" borderId="23" xfId="0" applyNumberFormat="1" applyFont="1" applyBorder="1" applyAlignment="1">
      <alignment horizontal="right"/>
    </xf>
    <xf numFmtId="0" fontId="0" fillId="0" borderId="31" xfId="0" applyBorder="1"/>
    <xf numFmtId="0" fontId="0" fillId="0" borderId="48" xfId="0" applyBorder="1"/>
    <xf numFmtId="0" fontId="0" fillId="0" borderId="34" xfId="0" applyBorder="1"/>
    <xf numFmtId="4" fontId="14" fillId="0" borderId="32" xfId="0" applyNumberFormat="1" applyFont="1" applyBorder="1" applyAlignment="1">
      <alignment horizontal="right"/>
    </xf>
    <xf numFmtId="4" fontId="14" fillId="0" borderId="57" xfId="0" applyNumberFormat="1" applyFont="1" applyBorder="1" applyAlignment="1">
      <alignment horizontal="right"/>
    </xf>
    <xf numFmtId="4" fontId="0" fillId="34" borderId="35" xfId="0" applyNumberFormat="1" applyFill="1" applyBorder="1" applyAlignment="1">
      <alignment horizontal="right"/>
    </xf>
    <xf numFmtId="4" fontId="0" fillId="34" borderId="60" xfId="0" applyNumberFormat="1" applyFill="1" applyBorder="1" applyAlignment="1">
      <alignment horizontal="right"/>
    </xf>
    <xf numFmtId="4" fontId="0" fillId="0" borderId="60" xfId="0" applyNumberFormat="1" applyBorder="1" applyAlignment="1">
      <alignment horizontal="right"/>
    </xf>
    <xf numFmtId="4" fontId="16" fillId="0" borderId="23" xfId="0" applyNumberFormat="1" applyFont="1" applyBorder="1"/>
    <xf numFmtId="0" fontId="0" fillId="40" borderId="31" xfId="0" applyFill="1" applyBorder="1"/>
    <xf numFmtId="4" fontId="0" fillId="40" borderId="32" xfId="0" applyNumberFormat="1" applyFill="1" applyBorder="1"/>
    <xf numFmtId="4" fontId="0" fillId="34" borderId="32" xfId="0" applyNumberFormat="1" applyFill="1" applyBorder="1"/>
    <xf numFmtId="4" fontId="14" fillId="0" borderId="57" xfId="0" applyNumberFormat="1" applyFont="1" applyBorder="1"/>
    <xf numFmtId="4" fontId="23" fillId="0" borderId="32" xfId="0" applyNumberFormat="1" applyFont="1" applyBorder="1" applyAlignment="1">
      <alignment horizontal="right"/>
    </xf>
    <xf numFmtId="0" fontId="1" fillId="34" borderId="66" xfId="0" applyFont="1" applyFill="1" applyBorder="1"/>
    <xf numFmtId="0" fontId="1" fillId="36" borderId="66" xfId="0" applyFont="1" applyFill="1" applyBorder="1"/>
    <xf numFmtId="4" fontId="1" fillId="35" borderId="67" xfId="0" applyNumberFormat="1" applyFont="1" applyFill="1" applyBorder="1" applyAlignment="1">
      <alignment horizontal="right"/>
    </xf>
    <xf numFmtId="0" fontId="1" fillId="40" borderId="65" xfId="0" applyFont="1" applyFill="1" applyBorder="1"/>
    <xf numFmtId="0" fontId="16" fillId="0" borderId="68" xfId="0" applyFont="1" applyBorder="1"/>
    <xf numFmtId="164" fontId="0" fillId="0" borderId="57" xfId="0" applyNumberFormat="1" applyBorder="1"/>
    <xf numFmtId="164" fontId="16" fillId="0" borderId="23" xfId="0" applyNumberFormat="1" applyFont="1" applyBorder="1" applyAlignment="1">
      <alignment horizontal="right"/>
    </xf>
    <xf numFmtId="164" fontId="20" fillId="0" borderId="23" xfId="0" applyNumberFormat="1" applyFont="1" applyBorder="1" applyAlignment="1">
      <alignment horizontal="right"/>
    </xf>
    <xf numFmtId="164" fontId="22" fillId="0" borderId="23" xfId="0" applyNumberFormat="1" applyFont="1" applyBorder="1" applyAlignment="1">
      <alignment horizontal="right"/>
    </xf>
    <xf numFmtId="4" fontId="22" fillId="0" borderId="23" xfId="0" applyNumberFormat="1" applyFont="1" applyBorder="1" applyAlignment="1">
      <alignment horizontal="right"/>
    </xf>
    <xf numFmtId="4" fontId="0" fillId="0" borderId="42" xfId="0" applyNumberFormat="1" applyBorder="1"/>
    <xf numFmtId="4" fontId="0" fillId="0" borderId="43" xfId="0" applyNumberFormat="1" applyBorder="1" applyAlignment="1">
      <alignment horizontal="right"/>
    </xf>
    <xf numFmtId="4" fontId="0" fillId="0" borderId="43" xfId="0" applyNumberFormat="1" applyBorder="1"/>
    <xf numFmtId="4" fontId="0" fillId="0" borderId="44" xfId="0" applyNumberFormat="1" applyBorder="1"/>
    <xf numFmtId="164" fontId="16" fillId="0" borderId="61" xfId="0" applyNumberFormat="1" applyFont="1" applyBorder="1"/>
    <xf numFmtId="4" fontId="16" fillId="0" borderId="43" xfId="0" applyNumberFormat="1" applyFont="1" applyBorder="1" applyAlignment="1">
      <alignment horizontal="right"/>
    </xf>
    <xf numFmtId="4" fontId="16" fillId="33" borderId="42" xfId="0" applyNumberFormat="1" applyFont="1" applyFill="1" applyBorder="1" applyAlignment="1">
      <alignment horizontal="right"/>
    </xf>
    <xf numFmtId="164" fontId="1" fillId="0" borderId="23" xfId="0" applyNumberFormat="1" applyFont="1" applyBorder="1"/>
    <xf numFmtId="4" fontId="1" fillId="0" borderId="48" xfId="0" applyNumberFormat="1" applyFont="1" applyBorder="1"/>
    <xf numFmtId="164" fontId="1" fillId="0" borderId="59" xfId="0" applyNumberFormat="1" applyFont="1" applyBorder="1"/>
    <xf numFmtId="164" fontId="16" fillId="0" borderId="54" xfId="0" applyNumberFormat="1" applyFont="1" applyBorder="1" applyAlignment="1">
      <alignment horizontal="right"/>
    </xf>
    <xf numFmtId="4" fontId="1" fillId="0" borderId="42" xfId="0" applyNumberFormat="1" applyFont="1" applyBorder="1"/>
    <xf numFmtId="4" fontId="16" fillId="0" borderId="44" xfId="0" applyNumberFormat="1" applyFont="1" applyBorder="1" applyAlignment="1">
      <alignment horizontal="right"/>
    </xf>
    <xf numFmtId="164" fontId="14" fillId="0" borderId="57" xfId="0" applyNumberFormat="1" applyFont="1" applyBorder="1" applyAlignment="1">
      <alignment horizontal="right"/>
    </xf>
    <xf numFmtId="164" fontId="0" fillId="33" borderId="32" xfId="0" applyNumberFormat="1" applyFill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4" fontId="0" fillId="37" borderId="32" xfId="0" applyNumberFormat="1" applyFill="1" applyBorder="1" applyAlignment="1">
      <alignment horizontal="right"/>
    </xf>
    <xf numFmtId="164" fontId="14" fillId="37" borderId="57" xfId="0" applyNumberFormat="1" applyFont="1" applyFill="1" applyBorder="1" applyAlignment="1">
      <alignment horizontal="right"/>
    </xf>
    <xf numFmtId="164" fontId="14" fillId="0" borderId="32" xfId="0" applyNumberFormat="1" applyFont="1" applyBorder="1" applyAlignment="1">
      <alignment horizontal="right"/>
    </xf>
    <xf numFmtId="164" fontId="0" fillId="34" borderId="33" xfId="0" applyNumberFormat="1" applyFill="1" applyBorder="1" applyAlignment="1">
      <alignment horizontal="right"/>
    </xf>
    <xf numFmtId="164" fontId="14" fillId="37" borderId="32" xfId="0" applyNumberFormat="1" applyFont="1" applyFill="1" applyBorder="1" applyAlignment="1">
      <alignment horizontal="right"/>
    </xf>
    <xf numFmtId="164" fontId="0" fillId="33" borderId="49" xfId="0" applyNumberFormat="1" applyFill="1" applyBorder="1" applyAlignment="1">
      <alignment horizontal="right"/>
    </xf>
    <xf numFmtId="164" fontId="0" fillId="0" borderId="49" xfId="0" applyNumberFormat="1" applyBorder="1" applyAlignment="1">
      <alignment horizontal="right"/>
    </xf>
    <xf numFmtId="164" fontId="14" fillId="37" borderId="49" xfId="0" applyNumberFormat="1" applyFont="1" applyFill="1" applyBorder="1" applyAlignment="1">
      <alignment horizontal="right"/>
    </xf>
    <xf numFmtId="164" fontId="14" fillId="37" borderId="59" xfId="0" applyNumberFormat="1" applyFont="1" applyFill="1" applyBorder="1" applyAlignment="1">
      <alignment horizontal="right"/>
    </xf>
    <xf numFmtId="164" fontId="0" fillId="33" borderId="35" xfId="0" applyNumberFormat="1" applyFill="1" applyBorder="1" applyAlignment="1">
      <alignment horizontal="right"/>
    </xf>
    <xf numFmtId="164" fontId="0" fillId="0" borderId="35" xfId="0" applyNumberFormat="1" applyBorder="1" applyAlignment="1">
      <alignment horizontal="right"/>
    </xf>
    <xf numFmtId="164" fontId="0" fillId="0" borderId="35" xfId="0" applyNumberFormat="1" applyBorder="1"/>
    <xf numFmtId="164" fontId="14" fillId="0" borderId="35" xfId="0" applyNumberFormat="1" applyFont="1" applyBorder="1"/>
    <xf numFmtId="164" fontId="0" fillId="37" borderId="35" xfId="0" applyNumberFormat="1" applyFill="1" applyBorder="1"/>
    <xf numFmtId="164" fontId="0" fillId="36" borderId="60" xfId="0" quotePrefix="1" applyNumberFormat="1" applyFill="1" applyBorder="1" applyAlignment="1">
      <alignment horizontal="center" vertical="center"/>
    </xf>
    <xf numFmtId="164" fontId="16" fillId="33" borderId="23" xfId="0" applyNumberFormat="1" applyFont="1" applyFill="1" applyBorder="1" applyAlignment="1">
      <alignment horizontal="right"/>
    </xf>
    <xf numFmtId="164" fontId="16" fillId="37" borderId="23" xfId="0" applyNumberFormat="1" applyFont="1" applyFill="1" applyBorder="1" applyAlignment="1">
      <alignment horizontal="right"/>
    </xf>
    <xf numFmtId="164" fontId="20" fillId="34" borderId="61" xfId="0" applyNumberFormat="1" applyFont="1" applyFill="1" applyBorder="1" applyAlignment="1">
      <alignment horizontal="right"/>
    </xf>
    <xf numFmtId="164" fontId="16" fillId="39" borderId="24" xfId="0" applyNumberFormat="1" applyFont="1" applyFill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164" fontId="1" fillId="0" borderId="57" xfId="0" applyNumberFormat="1" applyFont="1" applyBorder="1" applyAlignment="1">
      <alignment horizontal="right"/>
    </xf>
    <xf numFmtId="164" fontId="0" fillId="33" borderId="46" xfId="0" applyNumberFormat="1" applyFill="1" applyBorder="1" applyAlignment="1">
      <alignment horizontal="right"/>
    </xf>
    <xf numFmtId="164" fontId="0" fillId="0" borderId="46" xfId="0" applyNumberFormat="1" applyBorder="1" applyAlignment="1">
      <alignment horizontal="right"/>
    </xf>
    <xf numFmtId="164" fontId="1" fillId="0" borderId="46" xfId="0" applyNumberFormat="1" applyFont="1" applyBorder="1" applyAlignment="1">
      <alignment horizontal="right"/>
    </xf>
    <xf numFmtId="164" fontId="1" fillId="0" borderId="58" xfId="0" applyNumberFormat="1" applyFont="1" applyBorder="1" applyAlignment="1">
      <alignment horizontal="right"/>
    </xf>
    <xf numFmtId="164" fontId="0" fillId="34" borderId="47" xfId="0" applyNumberFormat="1" applyFill="1" applyBorder="1" applyAlignment="1">
      <alignment horizontal="right"/>
    </xf>
    <xf numFmtId="164" fontId="0" fillId="0" borderId="32" xfId="0" applyNumberFormat="1" applyBorder="1"/>
    <xf numFmtId="164" fontId="1" fillId="0" borderId="32" xfId="0" applyNumberFormat="1" applyFont="1" applyBorder="1"/>
    <xf numFmtId="164" fontId="1" fillId="0" borderId="57" xfId="0" applyNumberFormat="1" applyFont="1" applyBorder="1"/>
    <xf numFmtId="164" fontId="0" fillId="34" borderId="33" xfId="0" applyNumberFormat="1" applyFill="1" applyBorder="1"/>
    <xf numFmtId="164" fontId="0" fillId="40" borderId="33" xfId="0" applyNumberFormat="1" applyFill="1" applyBorder="1" applyAlignment="1">
      <alignment horizontal="right"/>
    </xf>
    <xf numFmtId="164" fontId="16" fillId="33" borderId="32" xfId="0" applyNumberFormat="1" applyFont="1" applyFill="1" applyBorder="1" applyAlignment="1">
      <alignment horizontal="right"/>
    </xf>
    <xf numFmtId="164" fontId="16" fillId="0" borderId="32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0" fillId="34" borderId="32" xfId="0" applyNumberFormat="1" applyFill="1" applyBorder="1" applyAlignment="1">
      <alignment horizontal="right"/>
    </xf>
    <xf numFmtId="164" fontId="0" fillId="40" borderId="32" xfId="0" applyNumberFormat="1" applyFill="1" applyBorder="1" applyAlignment="1">
      <alignment horizontal="right"/>
    </xf>
    <xf numFmtId="164" fontId="0" fillId="35" borderId="49" xfId="0" applyNumberFormat="1" applyFill="1" applyBorder="1"/>
    <xf numFmtId="164" fontId="0" fillId="35" borderId="49" xfId="0" applyNumberFormat="1" applyFill="1" applyBorder="1" applyAlignment="1">
      <alignment horizontal="right"/>
    </xf>
    <xf numFmtId="164" fontId="1" fillId="0" borderId="49" xfId="0" applyNumberFormat="1" applyFont="1" applyBorder="1" applyAlignment="1">
      <alignment horizontal="right"/>
    </xf>
    <xf numFmtId="164" fontId="0" fillId="34" borderId="49" xfId="0" applyNumberFormat="1" applyFill="1" applyBorder="1"/>
    <xf numFmtId="164" fontId="0" fillId="0" borderId="50" xfId="0" applyNumberFormat="1" applyBorder="1"/>
    <xf numFmtId="164" fontId="16" fillId="0" borderId="17" xfId="0" applyNumberFormat="1" applyFont="1" applyBorder="1" applyAlignment="1">
      <alignment horizontal="right"/>
    </xf>
    <xf numFmtId="164" fontId="16" fillId="34" borderId="17" xfId="0" applyNumberFormat="1" applyFont="1" applyFill="1" applyBorder="1" applyAlignment="1">
      <alignment horizontal="right"/>
    </xf>
    <xf numFmtId="164" fontId="16" fillId="34" borderId="18" xfId="0" applyNumberFormat="1" applyFont="1" applyFill="1" applyBorder="1" applyAlignment="1">
      <alignment horizontal="right"/>
    </xf>
    <xf numFmtId="164" fontId="0" fillId="0" borderId="57" xfId="0" applyNumberFormat="1" applyBorder="1" applyAlignment="1">
      <alignment horizontal="right"/>
    </xf>
    <xf numFmtId="164" fontId="1" fillId="33" borderId="46" xfId="0" applyNumberFormat="1" applyFont="1" applyFill="1" applyBorder="1" applyAlignment="1">
      <alignment horizontal="right"/>
    </xf>
    <xf numFmtId="164" fontId="0" fillId="40" borderId="46" xfId="0" applyNumberFormat="1" applyFill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16" fillId="0" borderId="20" xfId="0" applyNumberFormat="1" applyFont="1" applyBorder="1" applyAlignment="1">
      <alignment horizontal="right"/>
    </xf>
    <xf numFmtId="164" fontId="16" fillId="0" borderId="49" xfId="0" applyNumberFormat="1" applyFont="1" applyBorder="1" applyAlignment="1">
      <alignment horizontal="right"/>
    </xf>
    <xf numFmtId="164" fontId="16" fillId="0" borderId="49" xfId="0" applyNumberFormat="1" applyFont="1" applyBorder="1"/>
    <xf numFmtId="164" fontId="16" fillId="0" borderId="50" xfId="0" applyNumberFormat="1" applyFont="1" applyBorder="1" applyAlignment="1">
      <alignment horizontal="right"/>
    </xf>
    <xf numFmtId="164" fontId="16" fillId="34" borderId="23" xfId="0" applyNumberFormat="1" applyFont="1" applyFill="1" applyBorder="1"/>
    <xf numFmtId="164" fontId="0" fillId="0" borderId="60" xfId="0" applyNumberFormat="1" applyBorder="1" applyAlignment="1">
      <alignment horizontal="right"/>
    </xf>
    <xf numFmtId="164" fontId="20" fillId="0" borderId="61" xfId="0" applyNumberFormat="1" applyFont="1" applyBorder="1" applyAlignment="1">
      <alignment horizontal="right"/>
    </xf>
    <xf numFmtId="164" fontId="16" fillId="33" borderId="20" xfId="0" applyNumberFormat="1" applyFont="1" applyFill="1" applyBorder="1" applyAlignment="1">
      <alignment horizontal="right"/>
    </xf>
    <xf numFmtId="164" fontId="16" fillId="0" borderId="21" xfId="0" applyNumberFormat="1" applyFont="1" applyBorder="1" applyAlignment="1">
      <alignment horizontal="right"/>
    </xf>
    <xf numFmtId="4" fontId="16" fillId="0" borderId="45" xfId="0" applyNumberFormat="1" applyFont="1" applyBorder="1"/>
    <xf numFmtId="4" fontId="1" fillId="0" borderId="46" xfId="0" applyNumberFormat="1" applyFont="1" applyBorder="1"/>
    <xf numFmtId="4" fontId="1" fillId="0" borderId="58" xfId="0" applyNumberFormat="1" applyFont="1" applyBorder="1"/>
    <xf numFmtId="4" fontId="1" fillId="0" borderId="47" xfId="0" applyNumberFormat="1" applyFont="1" applyBorder="1"/>
    <xf numFmtId="4" fontId="16" fillId="0" borderId="25" xfId="0" applyNumberFormat="1" applyFont="1" applyBorder="1"/>
    <xf numFmtId="4" fontId="16" fillId="33" borderId="26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69" xfId="0" applyFont="1" applyBorder="1"/>
    <xf numFmtId="4" fontId="21" fillId="0" borderId="0" xfId="0" applyNumberFormat="1" applyFont="1" applyAlignment="1">
      <alignment horizontal="left"/>
    </xf>
    <xf numFmtId="0" fontId="1" fillId="0" borderId="70" xfId="0" applyFont="1" applyBorder="1"/>
    <xf numFmtId="4" fontId="16" fillId="0" borderId="71" xfId="0" applyNumberFormat="1" applyFont="1" applyBorder="1"/>
    <xf numFmtId="164" fontId="16" fillId="33" borderId="72" xfId="0" applyNumberFormat="1" applyFont="1" applyFill="1" applyBorder="1" applyAlignment="1">
      <alignment horizontal="right"/>
    </xf>
    <xf numFmtId="164" fontId="16" fillId="0" borderId="72" xfId="0" applyNumberFormat="1" applyFont="1" applyBorder="1" applyAlignment="1">
      <alignment horizontal="right"/>
    </xf>
    <xf numFmtId="164" fontId="16" fillId="0" borderId="72" xfId="0" applyNumberFormat="1" applyFont="1" applyBorder="1"/>
    <xf numFmtId="164" fontId="16" fillId="0" borderId="73" xfId="0" applyNumberFormat="1" applyFont="1" applyBorder="1" applyAlignment="1">
      <alignment horizontal="right"/>
    </xf>
    <xf numFmtId="164" fontId="20" fillId="0" borderId="55" xfId="0" applyNumberFormat="1" applyFont="1" applyBorder="1" applyAlignment="1">
      <alignment horizontal="right"/>
    </xf>
    <xf numFmtId="164" fontId="23" fillId="0" borderId="32" xfId="0" applyNumberFormat="1" applyFont="1" applyBorder="1" applyAlignment="1">
      <alignment horizontal="right"/>
    </xf>
    <xf numFmtId="164" fontId="1" fillId="35" borderId="32" xfId="0" applyNumberFormat="1" applyFont="1" applyFill="1" applyBorder="1" applyAlignment="1">
      <alignment horizontal="right"/>
    </xf>
    <xf numFmtId="164" fontId="1" fillId="36" borderId="32" xfId="0" applyNumberFormat="1" applyFont="1" applyFill="1" applyBorder="1" applyAlignment="1">
      <alignment horizontal="right"/>
    </xf>
    <xf numFmtId="164" fontId="1" fillId="38" borderId="57" xfId="0" applyNumberFormat="1" applyFont="1" applyFill="1" applyBorder="1" applyAlignment="1">
      <alignment horizontal="right"/>
    </xf>
    <xf numFmtId="164" fontId="16" fillId="36" borderId="33" xfId="0" applyNumberFormat="1" applyFont="1" applyFill="1" applyBorder="1" applyAlignment="1">
      <alignment horizontal="right"/>
    </xf>
    <xf numFmtId="164" fontId="20" fillId="0" borderId="32" xfId="0" applyNumberFormat="1" applyFont="1" applyBorder="1" applyAlignment="1">
      <alignment horizontal="right"/>
    </xf>
    <xf numFmtId="164" fontId="20" fillId="0" borderId="57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164" fontId="1" fillId="35" borderId="35" xfId="0" applyNumberFormat="1" applyFont="1" applyFill="1" applyBorder="1" applyAlignment="1">
      <alignment horizontal="right"/>
    </xf>
    <xf numFmtId="164" fontId="1" fillId="0" borderId="60" xfId="0" applyNumberFormat="1" applyFont="1" applyBorder="1" applyAlignment="1">
      <alignment horizontal="right"/>
    </xf>
    <xf numFmtId="164" fontId="16" fillId="0" borderId="36" xfId="0" applyNumberFormat="1" applyFont="1" applyBorder="1" applyAlignment="1">
      <alignment horizontal="right"/>
    </xf>
    <xf numFmtId="164" fontId="16" fillId="0" borderId="43" xfId="0" applyNumberFormat="1" applyFont="1" applyBorder="1" applyAlignment="1">
      <alignment horizontal="right"/>
    </xf>
    <xf numFmtId="164" fontId="16" fillId="35" borderId="43" xfId="0" applyNumberFormat="1" applyFont="1" applyFill="1" applyBorder="1" applyAlignment="1">
      <alignment horizontal="right"/>
    </xf>
    <xf numFmtId="164" fontId="22" fillId="0" borderId="43" xfId="0" applyNumberFormat="1" applyFont="1" applyBorder="1" applyAlignment="1">
      <alignment horizontal="right"/>
    </xf>
    <xf numFmtId="164" fontId="16" fillId="0" borderId="64" xfId="0" applyNumberFormat="1" applyFont="1" applyBorder="1" applyAlignment="1">
      <alignment horizontal="right"/>
    </xf>
    <xf numFmtId="164" fontId="16" fillId="35" borderId="44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0" fontId="0" fillId="34" borderId="0" xfId="0" applyFill="1" applyAlignment="1">
      <alignment wrapText="1"/>
    </xf>
    <xf numFmtId="0" fontId="0" fillId="0" borderId="31" xfId="0" applyBorder="1" applyAlignment="1">
      <alignment vertical="center"/>
    </xf>
    <xf numFmtId="164" fontId="0" fillId="33" borderId="32" xfId="0" applyNumberFormat="1" applyFill="1" applyBorder="1" applyAlignment="1">
      <alignment horizontal="right" vertical="center"/>
    </xf>
    <xf numFmtId="164" fontId="0" fillId="0" borderId="32" xfId="0" applyNumberFormat="1" applyBorder="1" applyAlignment="1">
      <alignment horizontal="right" vertical="center"/>
    </xf>
    <xf numFmtId="164" fontId="14" fillId="0" borderId="32" xfId="0" applyNumberFormat="1" applyFont="1" applyBorder="1" applyAlignment="1">
      <alignment horizontal="right" vertical="center"/>
    </xf>
    <xf numFmtId="164" fontId="0" fillId="37" borderId="32" xfId="0" applyNumberFormat="1" applyFill="1" applyBorder="1" applyAlignment="1">
      <alignment horizontal="right" vertical="center"/>
    </xf>
    <xf numFmtId="164" fontId="14" fillId="37" borderId="57" xfId="0" applyNumberFormat="1" applyFont="1" applyFill="1" applyBorder="1" applyAlignment="1">
      <alignment horizontal="right" vertical="center"/>
    </xf>
    <xf numFmtId="0" fontId="24" fillId="0" borderId="0" xfId="0" applyFont="1"/>
    <xf numFmtId="0" fontId="0" fillId="41" borderId="0" xfId="0" applyFill="1"/>
    <xf numFmtId="0" fontId="0" fillId="41" borderId="0" xfId="0" applyFill="1" applyAlignment="1">
      <alignment wrapText="1"/>
    </xf>
    <xf numFmtId="0" fontId="0" fillId="41" borderId="31" xfId="0" applyFill="1" applyBorder="1" applyAlignment="1">
      <alignment vertical="center"/>
    </xf>
    <xf numFmtId="0" fontId="1" fillId="41" borderId="74" xfId="0" applyFont="1" applyFill="1" applyBorder="1"/>
    <xf numFmtId="4" fontId="25" fillId="42" borderId="76" xfId="0" applyNumberFormat="1" applyFont="1" applyFill="1" applyBorder="1" applyAlignment="1">
      <alignment horizontal="right"/>
    </xf>
    <xf numFmtId="0" fontId="25" fillId="42" borderId="76" xfId="0" applyFont="1" applyFill="1" applyBorder="1"/>
    <xf numFmtId="164" fontId="25" fillId="42" borderId="77" xfId="0" applyNumberFormat="1" applyFont="1" applyFill="1" applyBorder="1"/>
    <xf numFmtId="0" fontId="25" fillId="42" borderId="75" xfId="0" applyFont="1" applyFill="1" applyBorder="1" applyAlignment="1">
      <alignment vertical="center"/>
    </xf>
    <xf numFmtId="0" fontId="0" fillId="0" borderId="79" xfId="0" applyBorder="1"/>
    <xf numFmtId="0" fontId="1" fillId="0" borderId="78" xfId="0" applyFont="1" applyBorder="1"/>
    <xf numFmtId="0" fontId="1" fillId="0" borderId="80" xfId="0" applyFont="1" applyBorder="1"/>
    <xf numFmtId="0" fontId="0" fillId="0" borderId="81" xfId="0" applyBorder="1"/>
    <xf numFmtId="0" fontId="1" fillId="0" borderId="82" xfId="0" applyFont="1" applyBorder="1"/>
    <xf numFmtId="0" fontId="0" fillId="0" borderId="83" xfId="0" applyBorder="1"/>
    <xf numFmtId="0" fontId="1" fillId="0" borderId="84" xfId="0" applyFont="1" applyBorder="1"/>
    <xf numFmtId="0" fontId="0" fillId="0" borderId="85" xfId="0" applyBorder="1"/>
    <xf numFmtId="4" fontId="1" fillId="0" borderId="86" xfId="0" applyNumberFormat="1" applyFont="1" applyBorder="1" applyAlignment="1">
      <alignment horizontal="left"/>
    </xf>
    <xf numFmtId="0" fontId="0" fillId="0" borderId="87" xfId="0" applyBorder="1"/>
    <xf numFmtId="0" fontId="0" fillId="38" borderId="0" xfId="0" applyFill="1"/>
    <xf numFmtId="164" fontId="16" fillId="34" borderId="47" xfId="0" applyNumberFormat="1" applyFont="1" applyFill="1" applyBorder="1" applyAlignment="1">
      <alignment horizontal="right"/>
    </xf>
    <xf numFmtId="164" fontId="16" fillId="36" borderId="36" xfId="0" applyNumberFormat="1" applyFont="1" applyFill="1" applyBorder="1"/>
    <xf numFmtId="164" fontId="16" fillId="37" borderId="33" xfId="0" applyNumberFormat="1" applyFont="1" applyFill="1" applyBorder="1" applyAlignment="1">
      <alignment horizontal="right"/>
    </xf>
    <xf numFmtId="164" fontId="16" fillId="34" borderId="33" xfId="0" applyNumberFormat="1" applyFont="1" applyFill="1" applyBorder="1" applyAlignment="1">
      <alignment horizontal="right" vertical="center"/>
    </xf>
    <xf numFmtId="164" fontId="16" fillId="41" borderId="33" xfId="0" applyNumberFormat="1" applyFont="1" applyFill="1" applyBorder="1" applyAlignment="1">
      <alignment horizontal="right" vertical="center"/>
    </xf>
    <xf numFmtId="4" fontId="16" fillId="0" borderId="33" xfId="0" applyNumberFormat="1" applyFont="1" applyBorder="1" applyAlignment="1">
      <alignment horizontal="right"/>
    </xf>
    <xf numFmtId="4" fontId="16" fillId="0" borderId="36" xfId="0" applyNumberFormat="1" applyFont="1" applyBorder="1" applyAlignment="1">
      <alignment horizontal="right"/>
    </xf>
    <xf numFmtId="164" fontId="16" fillId="0" borderId="24" xfId="0" applyNumberFormat="1" applyFont="1" applyBorder="1"/>
    <xf numFmtId="164" fontId="16" fillId="34" borderId="33" xfId="0" applyNumberFormat="1" applyFont="1" applyFill="1" applyBorder="1" applyAlignment="1">
      <alignment horizontal="right"/>
    </xf>
    <xf numFmtId="164" fontId="16" fillId="34" borderId="36" xfId="0" applyNumberFormat="1" applyFont="1" applyFill="1" applyBorder="1" applyAlignment="1">
      <alignment horizontal="right"/>
    </xf>
    <xf numFmtId="164" fontId="16" fillId="34" borderId="50" xfId="0" applyNumberFormat="1" applyFont="1" applyFill="1" applyBorder="1" applyAlignment="1">
      <alignment horizontal="right"/>
    </xf>
    <xf numFmtId="164" fontId="16" fillId="34" borderId="36" xfId="0" applyNumberFormat="1" applyFont="1" applyFill="1" applyBorder="1"/>
    <xf numFmtId="4" fontId="16" fillId="34" borderId="33" xfId="0" applyNumberFormat="1" applyFont="1" applyFill="1" applyBorder="1" applyAlignment="1">
      <alignment horizontal="right"/>
    </xf>
    <xf numFmtId="4" fontId="16" fillId="34" borderId="36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2025-26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'MMPC Budget'!$H$90</c:f>
              <c:strCache>
                <c:ptCount val="1"/>
                <c:pt idx="0">
                  <c:v>2025-26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FD-4D8A-B110-9020FBE2B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FD-4D8A-B110-9020FBE2B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FD-4D8A-B110-9020FBE2B9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FD-4D8A-B110-9020FBE2B9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FD-4D8A-B110-9020FBE2B9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FD-4D8A-B110-9020FBE2B99C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'MMPC Budget'!$A$93:$A$98</c:f>
              <c:strCache>
                <c:ptCount val="6"/>
                <c:pt idx="0">
                  <c:v>Total Payments Admin</c:v>
                </c:pt>
                <c:pt idx="1">
                  <c:v>Total Payments Public Lighting</c:v>
                </c:pt>
                <c:pt idx="2">
                  <c:v>Total Payments Parks &amp; Open Spaces</c:v>
                </c:pt>
                <c:pt idx="3">
                  <c:v>Total Payments Buildings</c:v>
                </c:pt>
                <c:pt idx="4">
                  <c:v>Total Payments Village</c:v>
                </c:pt>
                <c:pt idx="5">
                  <c:v>Total Exceptional Spend</c:v>
                </c:pt>
              </c:strCache>
            </c:strRef>
          </c:cat>
          <c:val>
            <c:numRef>
              <c:f>'MMPC Budget'!$H$93:$H$98</c:f>
              <c:numCache>
                <c:formatCode>#,##0.00_ ;[Red]\-#,##0.00\ </c:formatCode>
                <c:ptCount val="6"/>
                <c:pt idx="0">
                  <c:v>18593.760000000002</c:v>
                </c:pt>
                <c:pt idx="1">
                  <c:v>11244.51</c:v>
                </c:pt>
                <c:pt idx="2">
                  <c:v>14850</c:v>
                </c:pt>
                <c:pt idx="3">
                  <c:v>7000</c:v>
                </c:pt>
                <c:pt idx="4">
                  <c:v>2300</c:v>
                </c:pt>
                <c:pt idx="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4-4876-852C-417FF9FA6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271462</xdr:colOff>
      <xdr:row>88</xdr:row>
      <xdr:rowOff>161924</xdr:rowOff>
    </xdr:from>
    <xdr:to>
      <xdr:col>12</xdr:col>
      <xdr:colOff>390525</xdr:colOff>
      <xdr:row>109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0E2D99-2227-5552-7780-286D6B091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zoomScaleNormal="100" zoomScaleSheetLayoutView="100" workbookViewId="0">
      <selection activeCell="C5" sqref="C5"/>
    </sheetView>
  </sheetViews>
  <sheetFormatPr defaultRowHeight="15" x14ac:dyDescent="0.25"/>
  <cols>
    <col min="1" max="1" width="44.7109375" customWidth="1"/>
    <col min="2" max="2" width="15.7109375" style="14" customWidth="1"/>
    <col min="3" max="4" width="12.7109375" customWidth="1"/>
    <col min="5" max="5" width="12" customWidth="1"/>
    <col min="6" max="7" width="12.42578125" customWidth="1"/>
    <col min="8" max="8" width="11" customWidth="1"/>
    <col min="9" max="9" width="50.7109375" customWidth="1"/>
  </cols>
  <sheetData>
    <row r="1" spans="1:9" s="1" customFormat="1" ht="15.75" customHeight="1" x14ac:dyDescent="0.25">
      <c r="A1" s="11" t="s">
        <v>0</v>
      </c>
      <c r="B1" s="12"/>
      <c r="C1" s="6"/>
      <c r="D1" s="6"/>
      <c r="E1" s="6"/>
      <c r="F1" s="6"/>
      <c r="G1" s="6"/>
      <c r="H1" s="7"/>
      <c r="I1"/>
    </row>
    <row r="2" spans="1:9" s="1" customFormat="1" ht="15" customHeight="1" x14ac:dyDescent="0.25">
      <c r="A2" s="216" t="s">
        <v>136</v>
      </c>
      <c r="B2" s="217" t="s">
        <v>61</v>
      </c>
      <c r="C2" s="3"/>
      <c r="D2" s="3"/>
      <c r="E2" s="3"/>
      <c r="F2" s="3"/>
      <c r="G2" s="3"/>
      <c r="H2" s="218"/>
      <c r="I2" s="4" t="s">
        <v>114</v>
      </c>
    </row>
    <row r="3" spans="1:9" s="1" customFormat="1" ht="15" customHeight="1" thickBot="1" x14ac:dyDescent="0.3">
      <c r="A3" s="8" t="s">
        <v>113</v>
      </c>
      <c r="B3" s="31"/>
      <c r="C3" s="9"/>
      <c r="D3" s="9"/>
      <c r="E3" s="9"/>
      <c r="F3" s="9"/>
      <c r="G3" s="9"/>
      <c r="H3" s="10"/>
      <c r="I3"/>
    </row>
    <row r="4" spans="1:9" s="1" customFormat="1" ht="15" customHeight="1" x14ac:dyDescent="0.25">
      <c r="A4" s="53" t="s">
        <v>75</v>
      </c>
      <c r="B4" s="54" t="s">
        <v>76</v>
      </c>
      <c r="C4" s="49" t="s">
        <v>1</v>
      </c>
      <c r="D4" s="49" t="s">
        <v>2</v>
      </c>
      <c r="E4" s="49" t="s">
        <v>3</v>
      </c>
      <c r="F4" s="49" t="s">
        <v>4</v>
      </c>
      <c r="G4" s="68" t="s">
        <v>116</v>
      </c>
      <c r="H4" s="50" t="s">
        <v>74</v>
      </c>
      <c r="I4"/>
    </row>
    <row r="5" spans="1:9" s="1" customFormat="1" ht="15" customHeight="1" thickBot="1" x14ac:dyDescent="0.3">
      <c r="A5" s="55"/>
      <c r="B5" s="56"/>
      <c r="C5" s="57" t="s">
        <v>137</v>
      </c>
      <c r="D5" s="57"/>
      <c r="E5" s="57"/>
      <c r="F5" s="57" t="s">
        <v>5</v>
      </c>
      <c r="G5" s="69" t="s">
        <v>117</v>
      </c>
      <c r="H5" s="58" t="s">
        <v>78</v>
      </c>
      <c r="I5"/>
    </row>
    <row r="6" spans="1:9" s="1" customFormat="1" ht="15" customHeight="1" thickTop="1" x14ac:dyDescent="0.25">
      <c r="A6" s="59" t="s">
        <v>81</v>
      </c>
      <c r="B6" s="60"/>
      <c r="C6" s="61"/>
      <c r="D6" s="62"/>
      <c r="E6" s="62"/>
      <c r="F6" s="62"/>
      <c r="G6" s="70"/>
      <c r="H6" s="63"/>
      <c r="I6"/>
    </row>
    <row r="7" spans="1:9" s="1" customFormat="1" ht="15" customHeight="1" x14ac:dyDescent="0.25">
      <c r="A7" s="23" t="s">
        <v>6</v>
      </c>
      <c r="B7" s="150">
        <v>38478.269999999997</v>
      </c>
      <c r="C7" s="151">
        <v>38478.269999999997</v>
      </c>
      <c r="D7" s="151">
        <v>38478.269999999997</v>
      </c>
      <c r="E7" s="171">
        <f>C7-D7</f>
        <v>0</v>
      </c>
      <c r="F7" s="171">
        <v>0</v>
      </c>
      <c r="G7" s="172">
        <f>D7+F7</f>
        <v>38478.269999999997</v>
      </c>
      <c r="H7" s="155">
        <v>38478.269999999997</v>
      </c>
      <c r="I7"/>
    </row>
    <row r="8" spans="1:9" s="1" customFormat="1" ht="15" customHeight="1" x14ac:dyDescent="0.25">
      <c r="A8" s="44" t="s">
        <v>65</v>
      </c>
      <c r="B8" s="173">
        <v>67889</v>
      </c>
      <c r="C8" s="174">
        <v>67889</v>
      </c>
      <c r="D8" s="174">
        <v>67889</v>
      </c>
      <c r="E8" s="175">
        <f t="shared" ref="E8:E17" si="0">C8-D8</f>
        <v>0</v>
      </c>
      <c r="F8" s="175">
        <v>0</v>
      </c>
      <c r="G8" s="176">
        <f t="shared" ref="G8:G18" si="1">D8+F8</f>
        <v>67889</v>
      </c>
      <c r="H8" s="177">
        <v>0</v>
      </c>
      <c r="I8"/>
    </row>
    <row r="9" spans="1:9" s="1" customFormat="1" ht="15" customHeight="1" x14ac:dyDescent="0.25">
      <c r="A9" s="23" t="s">
        <v>7</v>
      </c>
      <c r="B9" s="150">
        <v>85</v>
      </c>
      <c r="C9" s="178">
        <v>85</v>
      </c>
      <c r="D9" s="178">
        <v>85</v>
      </c>
      <c r="E9" s="179">
        <f t="shared" si="0"/>
        <v>0</v>
      </c>
      <c r="F9" s="179">
        <v>0</v>
      </c>
      <c r="G9" s="180">
        <f t="shared" si="1"/>
        <v>85</v>
      </c>
      <c r="H9" s="181">
        <v>85</v>
      </c>
      <c r="I9"/>
    </row>
    <row r="10" spans="1:9" s="1" customFormat="1" ht="15" customHeight="1" x14ac:dyDescent="0.25">
      <c r="A10" s="23" t="s">
        <v>8</v>
      </c>
      <c r="B10" s="150">
        <v>200</v>
      </c>
      <c r="C10" s="151">
        <v>200</v>
      </c>
      <c r="D10" s="151">
        <v>200</v>
      </c>
      <c r="E10" s="171">
        <f t="shared" si="0"/>
        <v>0</v>
      </c>
      <c r="F10" s="171">
        <v>0</v>
      </c>
      <c r="G10" s="172">
        <f t="shared" si="1"/>
        <v>200</v>
      </c>
      <c r="H10" s="155">
        <v>225</v>
      </c>
      <c r="I10" s="101" t="s">
        <v>132</v>
      </c>
    </row>
    <row r="11" spans="1:9" s="1" customFormat="1" x14ac:dyDescent="0.25">
      <c r="A11" s="23" t="s">
        <v>9</v>
      </c>
      <c r="B11" s="150">
        <v>2000</v>
      </c>
      <c r="C11" s="151">
        <v>2000</v>
      </c>
      <c r="D11" s="151">
        <v>2000</v>
      </c>
      <c r="E11" s="171">
        <f t="shared" si="0"/>
        <v>0</v>
      </c>
      <c r="F11" s="171">
        <v>0</v>
      </c>
      <c r="G11" s="172">
        <f t="shared" si="1"/>
        <v>2000</v>
      </c>
      <c r="H11" s="182">
        <v>2500</v>
      </c>
      <c r="I11" s="268"/>
    </row>
    <row r="12" spans="1:9" s="1" customFormat="1" x14ac:dyDescent="0.25">
      <c r="A12" s="29" t="s">
        <v>94</v>
      </c>
      <c r="B12" s="183"/>
      <c r="C12" s="184"/>
      <c r="D12" s="184"/>
      <c r="E12" s="171"/>
      <c r="F12" s="171"/>
      <c r="G12" s="172">
        <f t="shared" si="1"/>
        <v>0</v>
      </c>
      <c r="H12" s="185"/>
      <c r="I12"/>
    </row>
    <row r="13" spans="1:9" s="1" customFormat="1" x14ac:dyDescent="0.25">
      <c r="A13" s="23" t="s">
        <v>10</v>
      </c>
      <c r="B13" s="150">
        <v>1500</v>
      </c>
      <c r="C13" s="151">
        <v>1500</v>
      </c>
      <c r="D13" s="151">
        <v>1500</v>
      </c>
      <c r="E13" s="171">
        <f t="shared" si="0"/>
        <v>0</v>
      </c>
      <c r="F13" s="171">
        <v>0</v>
      </c>
      <c r="G13" s="172">
        <f t="shared" si="1"/>
        <v>1500</v>
      </c>
      <c r="H13" s="155">
        <v>1500</v>
      </c>
      <c r="I13"/>
    </row>
    <row r="14" spans="1:9" s="1" customFormat="1" ht="15" customHeight="1" x14ac:dyDescent="0.25">
      <c r="A14" s="23" t="s">
        <v>11</v>
      </c>
      <c r="B14" s="150">
        <v>1808.32</v>
      </c>
      <c r="C14" s="151">
        <v>1808.32</v>
      </c>
      <c r="D14" s="151">
        <v>1808.32</v>
      </c>
      <c r="E14" s="171">
        <f t="shared" si="0"/>
        <v>0</v>
      </c>
      <c r="F14" s="171">
        <v>0</v>
      </c>
      <c r="G14" s="172">
        <f t="shared" si="1"/>
        <v>1808.32</v>
      </c>
      <c r="H14" s="182">
        <v>2000</v>
      </c>
      <c r="I14" s="101" t="s">
        <v>85</v>
      </c>
    </row>
    <row r="15" spans="1:9" s="1" customFormat="1" ht="15" customHeight="1" x14ac:dyDescent="0.25">
      <c r="A15" s="96" t="s">
        <v>97</v>
      </c>
      <c r="B15" s="150">
        <v>5500</v>
      </c>
      <c r="C15" s="151">
        <v>5500</v>
      </c>
      <c r="D15" s="151">
        <v>2500</v>
      </c>
      <c r="E15" s="171">
        <f t="shared" si="0"/>
        <v>3000</v>
      </c>
      <c r="F15" s="186">
        <v>3000</v>
      </c>
      <c r="G15" s="172">
        <f t="shared" si="1"/>
        <v>5500</v>
      </c>
      <c r="H15" s="182">
        <v>5800</v>
      </c>
      <c r="I15" s="101" t="s">
        <v>86</v>
      </c>
    </row>
    <row r="16" spans="1:9" s="1" customFormat="1" ht="15" customHeight="1" x14ac:dyDescent="0.25">
      <c r="A16" s="23" t="s">
        <v>64</v>
      </c>
      <c r="B16" s="150">
        <v>1000</v>
      </c>
      <c r="C16" s="151">
        <v>1000</v>
      </c>
      <c r="D16" s="151">
        <v>1000</v>
      </c>
      <c r="E16" s="171">
        <f t="shared" ref="E16" si="2">C16-D16</f>
        <v>0</v>
      </c>
      <c r="F16" s="151">
        <v>0</v>
      </c>
      <c r="G16" s="172">
        <f t="shared" si="1"/>
        <v>1000</v>
      </c>
      <c r="H16" s="155">
        <v>1000</v>
      </c>
      <c r="I16"/>
    </row>
    <row r="17" spans="1:9" s="1" customFormat="1" ht="15" customHeight="1" x14ac:dyDescent="0.25">
      <c r="A17" s="23" t="s">
        <v>79</v>
      </c>
      <c r="B17" s="187">
        <v>800</v>
      </c>
      <c r="C17" s="187">
        <v>800</v>
      </c>
      <c r="D17" s="187">
        <v>800</v>
      </c>
      <c r="E17" s="171">
        <f t="shared" si="0"/>
        <v>0</v>
      </c>
      <c r="F17" s="151">
        <v>0</v>
      </c>
      <c r="G17" s="172">
        <f t="shared" si="1"/>
        <v>800</v>
      </c>
      <c r="H17" s="155">
        <v>400</v>
      </c>
      <c r="I17" s="101" t="s">
        <v>96</v>
      </c>
    </row>
    <row r="18" spans="1:9" s="1" customFormat="1" ht="15" customHeight="1" thickBot="1" x14ac:dyDescent="0.3">
      <c r="A18" s="144" t="s">
        <v>66</v>
      </c>
      <c r="B18" s="157">
        <v>12011.51</v>
      </c>
      <c r="C18" s="188">
        <v>0</v>
      </c>
      <c r="D18" s="189">
        <v>12011.51</v>
      </c>
      <c r="E18" s="190">
        <f>B18-D18</f>
        <v>0</v>
      </c>
      <c r="F18" s="191">
        <v>1300</v>
      </c>
      <c r="G18" s="145">
        <f t="shared" si="1"/>
        <v>13311.51</v>
      </c>
      <c r="H18" s="192">
        <v>0</v>
      </c>
      <c r="I18" s="250" t="s">
        <v>109</v>
      </c>
    </row>
    <row r="19" spans="1:9" s="1" customFormat="1" ht="15" customHeight="1" x14ac:dyDescent="0.25">
      <c r="A19" s="53" t="s">
        <v>100</v>
      </c>
      <c r="B19" s="193"/>
      <c r="C19" s="193">
        <f t="shared" ref="C19:G19" si="3">SUM(C7:C18)</f>
        <v>119260.59</v>
      </c>
      <c r="D19" s="193">
        <f t="shared" si="3"/>
        <v>128272.09999999999</v>
      </c>
      <c r="E19" s="193">
        <f t="shared" si="3"/>
        <v>3000</v>
      </c>
      <c r="F19" s="194">
        <f>SUM(F7:F18)</f>
        <v>4300</v>
      </c>
      <c r="G19" s="146">
        <f t="shared" si="3"/>
        <v>132572.1</v>
      </c>
      <c r="H19" s="195">
        <f>SUM(H7:H18)</f>
        <v>51988.27</v>
      </c>
      <c r="I19"/>
    </row>
    <row r="20" spans="1:9" s="1" customFormat="1" ht="15" customHeight="1" thickBot="1" x14ac:dyDescent="0.3">
      <c r="A20" s="147"/>
      <c r="B20" s="141"/>
      <c r="C20" s="141"/>
      <c r="D20" s="141"/>
      <c r="E20" s="43"/>
      <c r="F20" s="141"/>
      <c r="G20" s="76"/>
      <c r="H20" s="148"/>
      <c r="I20"/>
    </row>
    <row r="21" spans="1:9" s="1" customFormat="1" ht="15" customHeight="1" x14ac:dyDescent="0.25">
      <c r="A21" s="55" t="s">
        <v>80</v>
      </c>
      <c r="B21" s="65"/>
      <c r="C21" s="65"/>
      <c r="D21" s="65"/>
      <c r="E21" s="66"/>
      <c r="F21" s="66"/>
      <c r="G21" s="72"/>
      <c r="H21" s="102"/>
      <c r="I21"/>
    </row>
    <row r="22" spans="1:9" s="1" customFormat="1" ht="15" customHeight="1" x14ac:dyDescent="0.25">
      <c r="A22" s="96" t="s">
        <v>93</v>
      </c>
      <c r="B22" s="151"/>
      <c r="C22" s="151">
        <v>0</v>
      </c>
      <c r="D22" s="151">
        <v>550</v>
      </c>
      <c r="E22" s="151"/>
      <c r="F22" s="151">
        <v>250</v>
      </c>
      <c r="G22" s="196">
        <f t="shared" ref="G22:G27" si="4">D22+F22</f>
        <v>800</v>
      </c>
      <c r="H22" s="229">
        <v>1500</v>
      </c>
      <c r="I22"/>
    </row>
    <row r="23" spans="1:9" s="1" customFormat="1" ht="15" customHeight="1" x14ac:dyDescent="0.25">
      <c r="A23" s="44" t="s">
        <v>70</v>
      </c>
      <c r="B23" s="197">
        <v>1000</v>
      </c>
      <c r="C23" s="175">
        <v>0</v>
      </c>
      <c r="D23" s="175">
        <v>1000</v>
      </c>
      <c r="E23" s="171">
        <f>B23-D23</f>
        <v>0</v>
      </c>
      <c r="F23" s="186">
        <v>0</v>
      </c>
      <c r="G23" s="179">
        <f t="shared" si="4"/>
        <v>1000</v>
      </c>
      <c r="H23" s="269">
        <v>0</v>
      </c>
      <c r="I23"/>
    </row>
    <row r="24" spans="1:9" s="1" customFormat="1" ht="15" customHeight="1" x14ac:dyDescent="0.25">
      <c r="A24" s="64" t="s">
        <v>111</v>
      </c>
      <c r="B24" s="198">
        <v>367.01</v>
      </c>
      <c r="C24" s="175">
        <v>0</v>
      </c>
      <c r="D24" s="175">
        <v>0</v>
      </c>
      <c r="E24" s="171">
        <f t="shared" ref="E24:E26" si="5">B24-D24</f>
        <v>367.01</v>
      </c>
      <c r="F24" s="186">
        <f>B24</f>
        <v>367.01</v>
      </c>
      <c r="G24" s="179">
        <f t="shared" si="4"/>
        <v>367.01</v>
      </c>
      <c r="H24" s="269">
        <v>0</v>
      </c>
      <c r="I24"/>
    </row>
    <row r="25" spans="1:9" s="1" customFormat="1" ht="15" customHeight="1" x14ac:dyDescent="0.25">
      <c r="A25" s="64" t="s">
        <v>69</v>
      </c>
      <c r="B25" s="198">
        <v>0</v>
      </c>
      <c r="C25" s="175">
        <v>0</v>
      </c>
      <c r="D25" s="175">
        <v>0</v>
      </c>
      <c r="E25" s="171">
        <f t="shared" si="5"/>
        <v>0</v>
      </c>
      <c r="F25" s="186">
        <v>0</v>
      </c>
      <c r="G25" s="179">
        <f t="shared" si="4"/>
        <v>0</v>
      </c>
      <c r="H25" s="269">
        <v>0</v>
      </c>
      <c r="I25"/>
    </row>
    <row r="26" spans="1:9" s="1" customFormat="1" ht="15" customHeight="1" x14ac:dyDescent="0.25">
      <c r="A26" s="64" t="s">
        <v>110</v>
      </c>
      <c r="B26" s="198">
        <v>949</v>
      </c>
      <c r="C26" s="175">
        <v>0</v>
      </c>
      <c r="D26" s="175">
        <v>0</v>
      </c>
      <c r="E26" s="171">
        <f t="shared" si="5"/>
        <v>949</v>
      </c>
      <c r="F26" s="186">
        <f>B26</f>
        <v>949</v>
      </c>
      <c r="G26" s="179">
        <f t="shared" si="4"/>
        <v>949</v>
      </c>
      <c r="H26" s="269">
        <v>0</v>
      </c>
      <c r="I26" s="250" t="s">
        <v>128</v>
      </c>
    </row>
    <row r="27" spans="1:9" s="1" customFormat="1" ht="15" customHeight="1" thickBot="1" x14ac:dyDescent="0.3">
      <c r="A27" s="93" t="s">
        <v>92</v>
      </c>
      <c r="B27" s="161">
        <v>550.85</v>
      </c>
      <c r="C27" s="163">
        <v>0</v>
      </c>
      <c r="D27" s="162">
        <v>550.85</v>
      </c>
      <c r="E27" s="162"/>
      <c r="F27" s="163">
        <v>600</v>
      </c>
      <c r="G27" s="163">
        <f t="shared" si="4"/>
        <v>1150.8499999999999</v>
      </c>
      <c r="H27" s="270">
        <v>2500</v>
      </c>
      <c r="I27"/>
    </row>
    <row r="28" spans="1:9" s="1" customFormat="1" ht="15" customHeight="1" x14ac:dyDescent="0.25">
      <c r="A28" s="55" t="s">
        <v>95</v>
      </c>
      <c r="B28" s="199"/>
      <c r="C28" s="200">
        <f>SUM(C22:C27)</f>
        <v>0</v>
      </c>
      <c r="D28" s="200">
        <f t="shared" ref="D28:G28" si="6">SUM(D22:D27)</f>
        <v>2100.85</v>
      </c>
      <c r="E28" s="201">
        <f t="shared" si="6"/>
        <v>1316.01</v>
      </c>
      <c r="F28" s="201">
        <f t="shared" si="6"/>
        <v>2166.0100000000002</v>
      </c>
      <c r="G28" s="202">
        <f t="shared" si="6"/>
        <v>4266.8600000000006</v>
      </c>
      <c r="H28" s="203">
        <f>SUM(H22:H27)</f>
        <v>4000</v>
      </c>
      <c r="I28"/>
    </row>
    <row r="29" spans="1:9" s="1" customFormat="1" ht="15" customHeight="1" thickBot="1" x14ac:dyDescent="0.3">
      <c r="A29" s="136"/>
      <c r="B29" s="137"/>
      <c r="C29" s="138"/>
      <c r="D29" s="137"/>
      <c r="E29" s="137"/>
      <c r="F29" s="138"/>
      <c r="G29" s="138"/>
      <c r="H29" s="139"/>
      <c r="I29"/>
    </row>
    <row r="30" spans="1:9" s="1" customFormat="1" ht="15.75" customHeight="1" thickBot="1" x14ac:dyDescent="0.3">
      <c r="A30" s="67" t="s">
        <v>12</v>
      </c>
      <c r="B30" s="167">
        <f>SUM(B7:B29)</f>
        <v>134138.96000000002</v>
      </c>
      <c r="C30" s="132">
        <f>C19+C28</f>
        <v>119260.59</v>
      </c>
      <c r="D30" s="132">
        <f t="shared" ref="D30:H30" si="7">D19+D28</f>
        <v>130372.95</v>
      </c>
      <c r="E30" s="132">
        <f t="shared" si="7"/>
        <v>4316.01</v>
      </c>
      <c r="F30" s="204">
        <f>F19+F28</f>
        <v>6466.01</v>
      </c>
      <c r="G30" s="140">
        <f t="shared" si="7"/>
        <v>136838.96000000002</v>
      </c>
      <c r="H30" s="170">
        <f t="shared" si="7"/>
        <v>55988.27</v>
      </c>
      <c r="I30"/>
    </row>
    <row r="31" spans="1:9" s="1" customFormat="1" ht="15.75" customHeight="1" thickBot="1" x14ac:dyDescent="0.3">
      <c r="A31" s="219" t="s">
        <v>115</v>
      </c>
      <c r="B31" s="220"/>
      <c r="C31" s="221"/>
      <c r="D31" s="221"/>
      <c r="E31" s="221"/>
      <c r="F31" s="222"/>
      <c r="G31" s="222"/>
      <c r="H31" s="223"/>
      <c r="I31"/>
    </row>
    <row r="32" spans="1:9" s="1" customFormat="1" ht="15.75" customHeight="1" x14ac:dyDescent="0.25">
      <c r="A32" s="53" t="s">
        <v>75</v>
      </c>
      <c r="B32" s="54" t="s">
        <v>76</v>
      </c>
      <c r="C32" s="49" t="s">
        <v>1</v>
      </c>
      <c r="D32" s="49" t="s">
        <v>2</v>
      </c>
      <c r="E32" s="49" t="s">
        <v>3</v>
      </c>
      <c r="F32" s="49" t="s">
        <v>4</v>
      </c>
      <c r="G32" s="68" t="s">
        <v>82</v>
      </c>
      <c r="H32" s="50" t="s">
        <v>74</v>
      </c>
      <c r="I32"/>
    </row>
    <row r="33" spans="1:9" s="1" customFormat="1" ht="15" customHeight="1" thickBot="1" x14ac:dyDescent="0.3">
      <c r="A33" s="213"/>
      <c r="B33" s="214"/>
      <c r="C33" s="91" t="s">
        <v>77</v>
      </c>
      <c r="D33" s="91"/>
      <c r="E33" s="91"/>
      <c r="F33" s="91" t="s">
        <v>5</v>
      </c>
      <c r="G33" s="92" t="s">
        <v>83</v>
      </c>
      <c r="H33" s="215" t="s">
        <v>78</v>
      </c>
      <c r="I33"/>
    </row>
    <row r="34" spans="1:9" s="1" customFormat="1" ht="15" customHeight="1" thickTop="1" x14ac:dyDescent="0.25">
      <c r="A34" s="209" t="s">
        <v>13</v>
      </c>
      <c r="B34" s="45"/>
      <c r="C34" s="210"/>
      <c r="D34" s="210"/>
      <c r="E34" s="210"/>
      <c r="F34" s="210"/>
      <c r="G34" s="211"/>
      <c r="H34" s="212"/>
      <c r="I34"/>
    </row>
    <row r="35" spans="1:9" s="1" customFormat="1" ht="15" customHeight="1" x14ac:dyDescent="0.25">
      <c r="A35" s="23" t="s">
        <v>14</v>
      </c>
      <c r="B35" s="150">
        <v>0</v>
      </c>
      <c r="C35" s="151">
        <v>10000</v>
      </c>
      <c r="D35" s="151">
        <v>5175.4799999999996</v>
      </c>
      <c r="E35" s="151">
        <f>C35-D35</f>
        <v>4824.5200000000004</v>
      </c>
      <c r="F35" s="151">
        <v>5588.28</v>
      </c>
      <c r="G35" s="149">
        <f>E35-F35</f>
        <v>-763.75999999999931</v>
      </c>
      <c r="H35" s="277">
        <v>10763.76</v>
      </c>
      <c r="I35" s="101" t="s">
        <v>87</v>
      </c>
    </row>
    <row r="36" spans="1:9" s="1" customFormat="1" ht="15" customHeight="1" x14ac:dyDescent="0.25">
      <c r="A36" s="23" t="s">
        <v>15</v>
      </c>
      <c r="B36" s="150">
        <v>0</v>
      </c>
      <c r="C36" s="151">
        <v>250</v>
      </c>
      <c r="D36" s="151">
        <v>0</v>
      </c>
      <c r="E36" s="151">
        <f>C36-D36</f>
        <v>250</v>
      </c>
      <c r="F36" s="151"/>
      <c r="G36" s="196">
        <f t="shared" ref="G36:G49" si="8">E36-F36</f>
        <v>250</v>
      </c>
      <c r="H36" s="277">
        <v>300</v>
      </c>
      <c r="I36" t="s">
        <v>108</v>
      </c>
    </row>
    <row r="37" spans="1:9" s="1" customFormat="1" ht="15" customHeight="1" x14ac:dyDescent="0.25">
      <c r="A37" s="23" t="s">
        <v>16</v>
      </c>
      <c r="B37" s="150">
        <v>0</v>
      </c>
      <c r="C37" s="151">
        <v>350</v>
      </c>
      <c r="D37" s="151">
        <v>169.5</v>
      </c>
      <c r="E37" s="151">
        <f>C37-D37</f>
        <v>180.5</v>
      </c>
      <c r="F37" s="151">
        <v>230.5</v>
      </c>
      <c r="G37" s="149">
        <f t="shared" si="8"/>
        <v>-50</v>
      </c>
      <c r="H37" s="277">
        <v>400</v>
      </c>
      <c r="I37"/>
    </row>
    <row r="38" spans="1:9" s="1" customFormat="1" ht="15" customHeight="1" x14ac:dyDescent="0.25">
      <c r="A38" s="23" t="s">
        <v>71</v>
      </c>
      <c r="B38" s="150">
        <v>0</v>
      </c>
      <c r="C38" s="151">
        <v>150</v>
      </c>
      <c r="D38" s="178"/>
      <c r="E38" s="178"/>
      <c r="F38" s="178"/>
      <c r="G38" s="131">
        <f t="shared" si="8"/>
        <v>0</v>
      </c>
      <c r="H38" s="277">
        <v>150</v>
      </c>
      <c r="I38" t="s">
        <v>112</v>
      </c>
    </row>
    <row r="39" spans="1:9" s="1" customFormat="1" ht="15" customHeight="1" x14ac:dyDescent="0.25">
      <c r="A39" s="96" t="s">
        <v>17</v>
      </c>
      <c r="B39" s="150">
        <v>0</v>
      </c>
      <c r="C39" s="151">
        <v>450</v>
      </c>
      <c r="D39" s="151">
        <v>543</v>
      </c>
      <c r="E39" s="154">
        <v>-93</v>
      </c>
      <c r="F39" s="178"/>
      <c r="G39" s="131">
        <f t="shared" si="8"/>
        <v>-93</v>
      </c>
      <c r="H39" s="277">
        <v>550</v>
      </c>
      <c r="I39"/>
    </row>
    <row r="40" spans="1:9" s="1" customFormat="1" ht="15" customHeight="1" x14ac:dyDescent="0.25">
      <c r="A40" s="96" t="s">
        <v>18</v>
      </c>
      <c r="B40" s="150">
        <v>0</v>
      </c>
      <c r="C40" s="151">
        <v>350</v>
      </c>
      <c r="D40" s="178"/>
      <c r="E40" s="178"/>
      <c r="F40" s="178"/>
      <c r="G40" s="131">
        <f t="shared" si="8"/>
        <v>0</v>
      </c>
      <c r="H40" s="277">
        <v>350</v>
      </c>
      <c r="I40"/>
    </row>
    <row r="41" spans="1:9" s="1" customFormat="1" ht="15" customHeight="1" x14ac:dyDescent="0.25">
      <c r="A41" s="23" t="s">
        <v>19</v>
      </c>
      <c r="B41" s="150">
        <v>0</v>
      </c>
      <c r="C41" s="151">
        <v>900</v>
      </c>
      <c r="D41" s="151">
        <v>294</v>
      </c>
      <c r="E41" s="151">
        <v>203.16</v>
      </c>
      <c r="F41" s="151">
        <v>203.16</v>
      </c>
      <c r="G41" s="196">
        <f t="shared" si="8"/>
        <v>0</v>
      </c>
      <c r="H41" s="277">
        <v>400</v>
      </c>
      <c r="I41"/>
    </row>
    <row r="42" spans="1:9" s="1" customFormat="1" ht="15" customHeight="1" x14ac:dyDescent="0.25">
      <c r="A42" s="23" t="s">
        <v>20</v>
      </c>
      <c r="B42" s="150">
        <v>0</v>
      </c>
      <c r="C42" s="151">
        <v>72</v>
      </c>
      <c r="D42" s="151">
        <v>248</v>
      </c>
      <c r="E42" s="151">
        <v>252</v>
      </c>
      <c r="F42" s="151">
        <v>252</v>
      </c>
      <c r="G42" s="196">
        <f t="shared" si="8"/>
        <v>0</v>
      </c>
      <c r="H42" s="277">
        <v>150</v>
      </c>
      <c r="I42" t="s">
        <v>67</v>
      </c>
    </row>
    <row r="43" spans="1:9" s="1" customFormat="1" ht="15" customHeight="1" x14ac:dyDescent="0.25">
      <c r="A43" s="23" t="s">
        <v>72</v>
      </c>
      <c r="B43" s="150">
        <v>400</v>
      </c>
      <c r="C43" s="151">
        <v>1400</v>
      </c>
      <c r="D43" s="151">
        <v>1171.53</v>
      </c>
      <c r="E43" s="151">
        <v>328.47</v>
      </c>
      <c r="F43" s="151">
        <v>328.47</v>
      </c>
      <c r="G43" s="196">
        <f t="shared" si="8"/>
        <v>0</v>
      </c>
      <c r="H43" s="277">
        <v>1500</v>
      </c>
      <c r="I43" s="101" t="s">
        <v>88</v>
      </c>
    </row>
    <row r="44" spans="1:9" s="1" customFormat="1" ht="15" customHeight="1" x14ac:dyDescent="0.25">
      <c r="A44" s="96" t="s">
        <v>21</v>
      </c>
      <c r="B44" s="150">
        <v>0</v>
      </c>
      <c r="C44" s="151">
        <v>1495.7</v>
      </c>
      <c r="D44" s="151">
        <v>1793.73</v>
      </c>
      <c r="E44" s="154">
        <v>-298.02999999999997</v>
      </c>
      <c r="F44" s="151">
        <v>0</v>
      </c>
      <c r="G44" s="149">
        <f t="shared" si="8"/>
        <v>-298.02999999999997</v>
      </c>
      <c r="H44" s="277">
        <v>2400</v>
      </c>
      <c r="I44" s="101" t="s">
        <v>133</v>
      </c>
    </row>
    <row r="45" spans="1:9" s="1" customFormat="1" ht="15" customHeight="1" x14ac:dyDescent="0.25">
      <c r="A45" s="96" t="s">
        <v>22</v>
      </c>
      <c r="B45" s="150">
        <v>0</v>
      </c>
      <c r="C45" s="151">
        <v>330</v>
      </c>
      <c r="D45" s="151">
        <v>229.67</v>
      </c>
      <c r="E45" s="151">
        <v>220.33</v>
      </c>
      <c r="F45" s="151">
        <v>220.33</v>
      </c>
      <c r="G45" s="196">
        <f t="shared" si="8"/>
        <v>0</v>
      </c>
      <c r="H45" s="277">
        <v>300</v>
      </c>
      <c r="I45"/>
    </row>
    <row r="46" spans="1:9" s="1" customFormat="1" ht="15" customHeight="1" x14ac:dyDescent="0.25">
      <c r="A46" s="23" t="s">
        <v>23</v>
      </c>
      <c r="B46" s="150">
        <v>0</v>
      </c>
      <c r="C46" s="151">
        <v>130</v>
      </c>
      <c r="D46" s="151">
        <v>117</v>
      </c>
      <c r="E46" s="151">
        <v>183</v>
      </c>
      <c r="F46" s="151">
        <v>183</v>
      </c>
      <c r="G46" s="196">
        <f t="shared" si="8"/>
        <v>0</v>
      </c>
      <c r="H46" s="277">
        <v>130</v>
      </c>
      <c r="I46"/>
    </row>
    <row r="47" spans="1:9" s="1" customFormat="1" ht="15" customHeight="1" x14ac:dyDescent="0.25">
      <c r="A47" s="23" t="s">
        <v>24</v>
      </c>
      <c r="B47" s="150">
        <v>0</v>
      </c>
      <c r="C47" s="151">
        <v>150</v>
      </c>
      <c r="D47" s="151">
        <v>0</v>
      </c>
      <c r="E47" s="151">
        <v>150</v>
      </c>
      <c r="F47" s="151">
        <v>150</v>
      </c>
      <c r="G47" s="196">
        <f t="shared" si="8"/>
        <v>0</v>
      </c>
      <c r="H47" s="277">
        <v>150</v>
      </c>
      <c r="I47"/>
    </row>
    <row r="48" spans="1:9" s="1" customFormat="1" ht="15" customHeight="1" x14ac:dyDescent="0.25">
      <c r="A48" s="23" t="s">
        <v>25</v>
      </c>
      <c r="B48" s="150">
        <v>0</v>
      </c>
      <c r="C48" s="151">
        <v>0</v>
      </c>
      <c r="D48" s="151">
        <v>0</v>
      </c>
      <c r="E48" s="151">
        <v>0</v>
      </c>
      <c r="F48" s="151">
        <v>0</v>
      </c>
      <c r="G48" s="196">
        <f t="shared" si="8"/>
        <v>0</v>
      </c>
      <c r="H48" s="277">
        <v>1000</v>
      </c>
      <c r="I48" s="101" t="s">
        <v>89</v>
      </c>
    </row>
    <row r="49" spans="1:9" s="1" customFormat="1" ht="15" customHeight="1" thickBot="1" x14ac:dyDescent="0.3">
      <c r="A49" s="26" t="s">
        <v>26</v>
      </c>
      <c r="B49" s="161">
        <v>0</v>
      </c>
      <c r="C49" s="162">
        <v>50</v>
      </c>
      <c r="D49" s="162">
        <v>0</v>
      </c>
      <c r="E49" s="162">
        <v>0</v>
      </c>
      <c r="F49" s="162">
        <v>0</v>
      </c>
      <c r="G49" s="205">
        <f t="shared" si="8"/>
        <v>0</v>
      </c>
      <c r="H49" s="278">
        <v>50</v>
      </c>
      <c r="I49"/>
    </row>
    <row r="50" spans="1:9" s="1" customFormat="1" ht="15.75" customHeight="1" thickBot="1" x14ac:dyDescent="0.3">
      <c r="A50" s="67" t="s">
        <v>27</v>
      </c>
      <c r="B50" s="167">
        <f>SUM(B34:B49)</f>
        <v>400</v>
      </c>
      <c r="C50" s="132">
        <f t="shared" ref="C50:H50" si="9">SUM(C34:C49)</f>
        <v>16077.7</v>
      </c>
      <c r="D50" s="132">
        <f t="shared" si="9"/>
        <v>9741.91</v>
      </c>
      <c r="E50" s="132">
        <f t="shared" si="9"/>
        <v>6200.9500000000007</v>
      </c>
      <c r="F50" s="132">
        <f t="shared" si="9"/>
        <v>7155.74</v>
      </c>
      <c r="G50" s="206">
        <f>SUM(G35:G49)</f>
        <v>-954.78999999999928</v>
      </c>
      <c r="H50" s="170">
        <f t="shared" si="9"/>
        <v>18593.760000000002</v>
      </c>
      <c r="I50"/>
    </row>
    <row r="51" spans="1:9" s="1" customFormat="1" ht="15.75" customHeight="1" x14ac:dyDescent="0.25">
      <c r="A51" s="55"/>
      <c r="B51" s="207"/>
      <c r="C51" s="200"/>
      <c r="D51" s="200"/>
      <c r="E51" s="200"/>
      <c r="F51" s="200"/>
      <c r="G51" s="224"/>
      <c r="H51" s="208"/>
      <c r="I51"/>
    </row>
    <row r="52" spans="1:9" s="1" customFormat="1" ht="15" customHeight="1" x14ac:dyDescent="0.25">
      <c r="A52" s="104" t="s">
        <v>28</v>
      </c>
      <c r="B52" s="45"/>
      <c r="C52" s="105"/>
      <c r="D52" s="105"/>
      <c r="E52" s="105"/>
      <c r="F52" s="105"/>
      <c r="G52" s="106"/>
      <c r="H52" s="107"/>
      <c r="I52"/>
    </row>
    <row r="53" spans="1:9" s="1" customFormat="1" ht="15" customHeight="1" x14ac:dyDescent="0.25">
      <c r="A53" s="18" t="s">
        <v>29</v>
      </c>
      <c r="B53" s="99">
        <v>0</v>
      </c>
      <c r="C53" s="97">
        <v>4000</v>
      </c>
      <c r="D53" s="97">
        <v>0</v>
      </c>
      <c r="E53" s="225">
        <v>4000</v>
      </c>
      <c r="F53" s="100">
        <v>5854.4</v>
      </c>
      <c r="G53" s="116">
        <v>-1146</v>
      </c>
      <c r="H53" s="274">
        <v>8244.51</v>
      </c>
      <c r="I53" s="101" t="s">
        <v>90</v>
      </c>
    </row>
    <row r="54" spans="1:9" s="1" customFormat="1" ht="15" customHeight="1" thickBot="1" x14ac:dyDescent="0.3">
      <c r="A54" s="20" t="s">
        <v>30</v>
      </c>
      <c r="B54" s="94">
        <v>0</v>
      </c>
      <c r="C54" s="95">
        <v>5000</v>
      </c>
      <c r="D54" s="95">
        <v>0</v>
      </c>
      <c r="E54" s="95">
        <v>5000</v>
      </c>
      <c r="F54" s="117">
        <v>2000</v>
      </c>
      <c r="G54" s="118">
        <f>E54-F54</f>
        <v>3000</v>
      </c>
      <c r="H54" s="275">
        <v>3000</v>
      </c>
      <c r="I54"/>
    </row>
    <row r="55" spans="1:9" s="1" customFormat="1" ht="15.75" customHeight="1" thickBot="1" x14ac:dyDescent="0.3">
      <c r="A55" s="110" t="s">
        <v>31</v>
      </c>
      <c r="B55" s="46">
        <f>SUM(B53:B54)</f>
        <v>0</v>
      </c>
      <c r="C55" s="47">
        <f t="shared" ref="C55:H55" si="10">SUM(C53:C54)</f>
        <v>9000</v>
      </c>
      <c r="D55" s="47">
        <f t="shared" si="10"/>
        <v>0</v>
      </c>
      <c r="E55" s="47">
        <f t="shared" si="10"/>
        <v>9000</v>
      </c>
      <c r="F55" s="47">
        <f t="shared" si="10"/>
        <v>7854.4</v>
      </c>
      <c r="G55" s="80">
        <f>SUM(G53:G54)</f>
        <v>1854</v>
      </c>
      <c r="H55" s="48">
        <f t="shared" si="10"/>
        <v>11244.51</v>
      </c>
      <c r="I55"/>
    </row>
    <row r="56" spans="1:9" s="1" customFormat="1" ht="15" customHeight="1" x14ac:dyDescent="0.25">
      <c r="A56" s="16"/>
      <c r="B56" s="15"/>
      <c r="C56" s="27"/>
      <c r="D56" s="27"/>
      <c r="E56" s="27"/>
      <c r="F56" s="27"/>
      <c r="G56" s="73"/>
      <c r="H56" s="28"/>
      <c r="I56"/>
    </row>
    <row r="57" spans="1:9" s="1" customFormat="1" ht="15" customHeight="1" x14ac:dyDescent="0.25">
      <c r="A57" s="21" t="s">
        <v>32</v>
      </c>
      <c r="B57" s="19"/>
      <c r="C57" s="24"/>
      <c r="D57" s="24"/>
      <c r="E57" s="24"/>
      <c r="F57" s="24"/>
      <c r="G57" s="71"/>
      <c r="H57" s="25"/>
      <c r="I57"/>
    </row>
    <row r="58" spans="1:9" s="1" customFormat="1" ht="15" customHeight="1" x14ac:dyDescent="0.25">
      <c r="A58" s="112" t="s">
        <v>33</v>
      </c>
      <c r="B58" s="150">
        <v>0</v>
      </c>
      <c r="C58" s="151">
        <v>0</v>
      </c>
      <c r="D58" s="151">
        <v>0</v>
      </c>
      <c r="E58" s="151">
        <v>0</v>
      </c>
      <c r="F58" s="152">
        <v>1000</v>
      </c>
      <c r="G58" s="153">
        <f>E58-F58</f>
        <v>-1000</v>
      </c>
      <c r="H58" s="271">
        <v>1000</v>
      </c>
      <c r="I58" s="101" t="s">
        <v>124</v>
      </c>
    </row>
    <row r="59" spans="1:9" s="1" customFormat="1" ht="30" x14ac:dyDescent="0.25">
      <c r="A59" s="243" t="s">
        <v>34</v>
      </c>
      <c r="B59" s="244">
        <v>0</v>
      </c>
      <c r="C59" s="245">
        <v>4700</v>
      </c>
      <c r="D59" s="245">
        <v>6912</v>
      </c>
      <c r="E59" s="246">
        <v>-2212</v>
      </c>
      <c r="F59" s="247">
        <v>1000</v>
      </c>
      <c r="G59" s="248">
        <f>E59-F59</f>
        <v>-3212</v>
      </c>
      <c r="H59" s="272">
        <v>4500</v>
      </c>
      <c r="I59" s="242" t="s">
        <v>118</v>
      </c>
    </row>
    <row r="60" spans="1:9" s="1" customFormat="1" ht="30" x14ac:dyDescent="0.25">
      <c r="A60" s="252" t="s">
        <v>126</v>
      </c>
      <c r="B60" s="244"/>
      <c r="C60" s="245"/>
      <c r="D60" s="245"/>
      <c r="E60" s="246"/>
      <c r="F60" s="247"/>
      <c r="G60" s="248"/>
      <c r="H60" s="273">
        <v>3000</v>
      </c>
      <c r="I60" s="251" t="s">
        <v>125</v>
      </c>
    </row>
    <row r="61" spans="1:9" s="1" customFormat="1" ht="15" customHeight="1" x14ac:dyDescent="0.25">
      <c r="A61" s="112" t="s">
        <v>99</v>
      </c>
      <c r="B61" s="150">
        <v>0</v>
      </c>
      <c r="C61" s="151">
        <v>400</v>
      </c>
      <c r="D61" s="151">
        <v>302.06</v>
      </c>
      <c r="E61" s="151">
        <v>97.94</v>
      </c>
      <c r="F61" s="156">
        <v>-204.12</v>
      </c>
      <c r="G61" s="153">
        <v>-204.12</v>
      </c>
      <c r="H61" s="277">
        <v>550</v>
      </c>
      <c r="I61"/>
    </row>
    <row r="62" spans="1:9" s="1" customFormat="1" ht="15" customHeight="1" x14ac:dyDescent="0.25">
      <c r="A62" s="113" t="s">
        <v>102</v>
      </c>
      <c r="B62" s="157"/>
      <c r="C62" s="158"/>
      <c r="D62" s="158">
        <v>1000</v>
      </c>
      <c r="E62" s="158">
        <v>0</v>
      </c>
      <c r="F62" s="159">
        <v>-1000</v>
      </c>
      <c r="G62" s="160">
        <v>-1000</v>
      </c>
      <c r="H62" s="279">
        <v>1000</v>
      </c>
      <c r="I62" s="101" t="s">
        <v>101</v>
      </c>
    </row>
    <row r="63" spans="1:9" s="1" customFormat="1" ht="15" customHeight="1" thickBot="1" x14ac:dyDescent="0.3">
      <c r="A63" s="114" t="s">
        <v>68</v>
      </c>
      <c r="B63" s="161">
        <v>0</v>
      </c>
      <c r="C63" s="162">
        <v>2560</v>
      </c>
      <c r="D63" s="163">
        <v>4800</v>
      </c>
      <c r="E63" s="164">
        <v>-2240</v>
      </c>
      <c r="F63" s="165">
        <v>0</v>
      </c>
      <c r="G63" s="166" t="s">
        <v>103</v>
      </c>
      <c r="H63" s="280">
        <v>4800</v>
      </c>
      <c r="I63" s="101" t="s">
        <v>91</v>
      </c>
    </row>
    <row r="64" spans="1:9" s="1" customFormat="1" ht="15.75" customHeight="1" thickBot="1" x14ac:dyDescent="0.3">
      <c r="A64" s="110" t="s">
        <v>35</v>
      </c>
      <c r="B64" s="167">
        <f>SUM(B58:B63)</f>
        <v>0</v>
      </c>
      <c r="C64" s="132">
        <f t="shared" ref="C64:H64" si="11">SUM(C58:C63)</f>
        <v>7660</v>
      </c>
      <c r="D64" s="132">
        <f t="shared" si="11"/>
        <v>13014.060000000001</v>
      </c>
      <c r="E64" s="133">
        <f t="shared" si="11"/>
        <v>-4354.0599999999995</v>
      </c>
      <c r="F64" s="168">
        <f>SUM(F58:F63)</f>
        <v>795.88000000000011</v>
      </c>
      <c r="G64" s="169">
        <f>SUM(G58:G63)</f>
        <v>-5416.12</v>
      </c>
      <c r="H64" s="170">
        <f t="shared" si="11"/>
        <v>14850</v>
      </c>
      <c r="I64"/>
    </row>
    <row r="65" spans="1:9" s="1" customFormat="1" ht="15" customHeight="1" x14ac:dyDescent="0.25">
      <c r="A65" s="51" t="s">
        <v>36</v>
      </c>
      <c r="B65" s="15"/>
      <c r="C65" s="27"/>
      <c r="D65" s="27"/>
      <c r="E65" s="27"/>
      <c r="F65" s="27"/>
      <c r="G65" s="73"/>
      <c r="H65" s="28"/>
      <c r="I65"/>
    </row>
    <row r="66" spans="1:9" s="1" customFormat="1" ht="15" customHeight="1" x14ac:dyDescent="0.25">
      <c r="A66" s="121" t="s">
        <v>73</v>
      </c>
      <c r="B66" s="99"/>
      <c r="C66" s="122">
        <v>76051.53</v>
      </c>
      <c r="D66" s="122">
        <v>76051.53</v>
      </c>
      <c r="E66" s="103">
        <v>0</v>
      </c>
      <c r="F66" s="123">
        <v>5983</v>
      </c>
      <c r="G66" s="124">
        <v>-5983</v>
      </c>
      <c r="H66" s="33">
        <v>0</v>
      </c>
      <c r="I66" s="101" t="s">
        <v>134</v>
      </c>
    </row>
    <row r="67" spans="1:9" s="1" customFormat="1" ht="15" customHeight="1" x14ac:dyDescent="0.25">
      <c r="A67" s="112" t="s">
        <v>37</v>
      </c>
      <c r="B67" s="99">
        <v>65</v>
      </c>
      <c r="C67" s="97">
        <v>550</v>
      </c>
      <c r="D67" s="97">
        <v>386.6</v>
      </c>
      <c r="E67" s="97">
        <v>163.4</v>
      </c>
      <c r="F67" s="97">
        <v>163.4</v>
      </c>
      <c r="G67" s="98"/>
      <c r="H67" s="274">
        <v>300</v>
      </c>
      <c r="I67"/>
    </row>
    <row r="68" spans="1:9" s="1" customFormat="1" ht="15" customHeight="1" x14ac:dyDescent="0.25">
      <c r="A68" s="112" t="s">
        <v>38</v>
      </c>
      <c r="B68" s="99">
        <v>0</v>
      </c>
      <c r="C68" s="97">
        <v>2000</v>
      </c>
      <c r="D68" s="97">
        <v>507.63</v>
      </c>
      <c r="E68" s="97">
        <v>1402.37</v>
      </c>
      <c r="F68" s="97">
        <v>1402.37</v>
      </c>
      <c r="G68" s="98">
        <v>0</v>
      </c>
      <c r="H68" s="274">
        <v>2000</v>
      </c>
      <c r="I68"/>
    </row>
    <row r="69" spans="1:9" s="1" customFormat="1" ht="15" customHeight="1" x14ac:dyDescent="0.25">
      <c r="A69" s="112" t="s">
        <v>39</v>
      </c>
      <c r="B69" s="99">
        <v>0</v>
      </c>
      <c r="C69" s="97">
        <v>500</v>
      </c>
      <c r="D69" s="97">
        <v>307.39</v>
      </c>
      <c r="E69" s="97">
        <v>192.61</v>
      </c>
      <c r="F69" s="97">
        <v>192.61</v>
      </c>
      <c r="G69" s="98">
        <v>192.61</v>
      </c>
      <c r="H69" s="274">
        <v>500</v>
      </c>
      <c r="I69"/>
    </row>
    <row r="70" spans="1:9" s="1" customFormat="1" ht="15" customHeight="1" x14ac:dyDescent="0.25">
      <c r="A70" s="112" t="s">
        <v>40</v>
      </c>
      <c r="B70" s="99">
        <v>0</v>
      </c>
      <c r="C70" s="97">
        <v>2000</v>
      </c>
      <c r="D70" s="97">
        <v>625.34</v>
      </c>
      <c r="E70" s="97">
        <v>1374.6</v>
      </c>
      <c r="F70" s="97">
        <v>1374.6</v>
      </c>
      <c r="G70" s="98">
        <v>625.9</v>
      </c>
      <c r="H70" s="274">
        <v>2000</v>
      </c>
      <c r="I70"/>
    </row>
    <row r="71" spans="1:9" s="1" customFormat="1" ht="15" customHeight="1" x14ac:dyDescent="0.25">
      <c r="A71" s="112" t="s">
        <v>41</v>
      </c>
      <c r="B71" s="99">
        <v>0</v>
      </c>
      <c r="C71" s="97">
        <v>1000</v>
      </c>
      <c r="D71" s="97">
        <v>0</v>
      </c>
      <c r="E71" s="125">
        <v>1000</v>
      </c>
      <c r="F71" s="125">
        <v>2156</v>
      </c>
      <c r="G71" s="149"/>
      <c r="H71" s="274">
        <v>1000</v>
      </c>
      <c r="I71" s="101" t="s">
        <v>135</v>
      </c>
    </row>
    <row r="72" spans="1:9" s="1" customFormat="1" ht="15" customHeight="1" thickBot="1" x14ac:dyDescent="0.3">
      <c r="A72" s="114" t="s">
        <v>42</v>
      </c>
      <c r="B72" s="94">
        <v>0</v>
      </c>
      <c r="C72" s="95">
        <v>1200</v>
      </c>
      <c r="D72" s="95">
        <v>419.74</v>
      </c>
      <c r="E72" s="95">
        <v>780.26</v>
      </c>
      <c r="F72" s="95">
        <v>780.26</v>
      </c>
      <c r="G72" s="119"/>
      <c r="H72" s="275">
        <v>1200</v>
      </c>
      <c r="I72"/>
    </row>
    <row r="73" spans="1:9" s="1" customFormat="1" ht="15.75" customHeight="1" thickBot="1" x14ac:dyDescent="0.3">
      <c r="A73" s="110" t="s">
        <v>43</v>
      </c>
      <c r="B73" s="17">
        <f>SUM(B66:B72)</f>
        <v>65</v>
      </c>
      <c r="C73" s="85">
        <f>SUM(C66:C72)</f>
        <v>83301.53</v>
      </c>
      <c r="D73" s="52">
        <f>SUM(D66:D72)</f>
        <v>78298.23000000001</v>
      </c>
      <c r="E73" s="134">
        <f>SUM(E66:E72)</f>
        <v>4913.24</v>
      </c>
      <c r="F73" s="135">
        <f>SUM(F66:F72)</f>
        <v>12052.24</v>
      </c>
      <c r="G73" s="79">
        <f>E73-F73</f>
        <v>-7139</v>
      </c>
      <c r="H73" s="83">
        <f>SUM(H66:H72)</f>
        <v>7000</v>
      </c>
      <c r="I73"/>
    </row>
    <row r="74" spans="1:9" s="1" customFormat="1" ht="15" customHeight="1" x14ac:dyDescent="0.25">
      <c r="A74" s="16"/>
      <c r="B74" s="15"/>
      <c r="C74" s="27"/>
      <c r="D74" s="27"/>
      <c r="E74" s="27"/>
      <c r="F74" s="27"/>
      <c r="G74" s="73"/>
      <c r="H74" s="28"/>
      <c r="I74"/>
    </row>
    <row r="75" spans="1:9" s="1" customFormat="1" ht="15" customHeight="1" x14ac:dyDescent="0.25">
      <c r="A75" s="21" t="s">
        <v>44</v>
      </c>
      <c r="B75" s="19"/>
      <c r="C75" s="24"/>
      <c r="D75" s="24"/>
      <c r="E75" s="24"/>
      <c r="F75" s="24"/>
      <c r="G75" s="71"/>
      <c r="H75" s="25"/>
      <c r="I75"/>
    </row>
    <row r="76" spans="1:9" s="1" customFormat="1" ht="15" customHeight="1" x14ac:dyDescent="0.25">
      <c r="A76" s="112" t="s">
        <v>45</v>
      </c>
      <c r="B76" s="99">
        <v>0</v>
      </c>
      <c r="C76" s="97">
        <v>2700</v>
      </c>
      <c r="D76" s="97">
        <v>3163.9</v>
      </c>
      <c r="E76" s="115">
        <v>-463.95</v>
      </c>
      <c r="F76" s="115">
        <v>-463.95</v>
      </c>
      <c r="G76" s="116">
        <v>-463.95</v>
      </c>
      <c r="H76" s="281">
        <v>2250</v>
      </c>
      <c r="I76"/>
    </row>
    <row r="77" spans="1:9" s="1" customFormat="1" ht="15" customHeight="1" thickBot="1" x14ac:dyDescent="0.3">
      <c r="A77" s="114" t="s">
        <v>46</v>
      </c>
      <c r="B77" s="94">
        <v>0</v>
      </c>
      <c r="C77" s="95">
        <v>50</v>
      </c>
      <c r="D77" s="95">
        <v>0</v>
      </c>
      <c r="E77" s="95">
        <v>50</v>
      </c>
      <c r="F77" s="95">
        <v>50</v>
      </c>
      <c r="G77" s="119">
        <v>0</v>
      </c>
      <c r="H77" s="282">
        <v>50</v>
      </c>
      <c r="I77"/>
    </row>
    <row r="78" spans="1:9" s="1" customFormat="1" ht="15.75" customHeight="1" thickBot="1" x14ac:dyDescent="0.3">
      <c r="A78" s="110" t="s">
        <v>47</v>
      </c>
      <c r="B78" s="46">
        <f>SUM(B76:B77)</f>
        <v>0</v>
      </c>
      <c r="C78" s="47">
        <f t="shared" ref="C78:H78" si="12">SUM(C76:C77)</f>
        <v>2750</v>
      </c>
      <c r="D78" s="47">
        <f t="shared" si="12"/>
        <v>3163.9</v>
      </c>
      <c r="E78" s="32">
        <f t="shared" si="12"/>
        <v>-413.95</v>
      </c>
      <c r="F78" s="132">
        <f t="shared" si="12"/>
        <v>-413.95</v>
      </c>
      <c r="G78" s="81">
        <v>-463.95</v>
      </c>
      <c r="H78" s="83">
        <f t="shared" si="12"/>
        <v>2300</v>
      </c>
      <c r="I78"/>
    </row>
    <row r="79" spans="1:9" s="1" customFormat="1" ht="15" customHeight="1" x14ac:dyDescent="0.25">
      <c r="A79" s="16"/>
      <c r="B79" s="15"/>
      <c r="C79" s="27"/>
      <c r="D79" s="27"/>
      <c r="E79" s="27"/>
      <c r="F79" s="27"/>
      <c r="G79" s="73"/>
      <c r="H79" s="28"/>
      <c r="I79"/>
    </row>
    <row r="80" spans="1:9" s="1" customFormat="1" ht="15" customHeight="1" x14ac:dyDescent="0.25">
      <c r="A80" s="21" t="s">
        <v>48</v>
      </c>
      <c r="B80" s="22"/>
      <c r="C80" s="30"/>
      <c r="D80" s="30"/>
      <c r="E80" s="30"/>
      <c r="F80" s="30"/>
      <c r="G80" s="74"/>
      <c r="H80" s="33"/>
      <c r="I80"/>
    </row>
    <row r="81" spans="1:9" s="1" customFormat="1" ht="15" customHeight="1" x14ac:dyDescent="0.25">
      <c r="A81" s="112" t="s">
        <v>107</v>
      </c>
      <c r="B81" s="19">
        <v>0</v>
      </c>
      <c r="C81" s="30"/>
      <c r="D81" s="30"/>
      <c r="E81" s="30"/>
      <c r="F81" s="30"/>
      <c r="G81" s="74"/>
      <c r="H81" s="33"/>
      <c r="I81"/>
    </row>
    <row r="82" spans="1:9" s="1" customFormat="1" ht="15" customHeight="1" x14ac:dyDescent="0.25">
      <c r="A82" s="18" t="s">
        <v>49</v>
      </c>
      <c r="B82" s="99">
        <v>0</v>
      </c>
      <c r="C82" s="97">
        <v>3000</v>
      </c>
      <c r="D82" s="97">
        <v>0</v>
      </c>
      <c r="E82" s="97">
        <v>3000</v>
      </c>
      <c r="F82" s="97">
        <v>3000</v>
      </c>
      <c r="G82" s="98">
        <v>0</v>
      </c>
      <c r="H82" s="274">
        <v>1000</v>
      </c>
      <c r="I82"/>
    </row>
    <row r="83" spans="1:9" s="1" customFormat="1" ht="15" customHeight="1" thickBot="1" x14ac:dyDescent="0.3">
      <c r="A83" s="114" t="s">
        <v>50</v>
      </c>
      <c r="B83" s="94">
        <v>0</v>
      </c>
      <c r="C83" s="95">
        <v>1000</v>
      </c>
      <c r="D83" s="95">
        <v>0</v>
      </c>
      <c r="E83" s="95">
        <v>1000</v>
      </c>
      <c r="F83" s="95">
        <v>568</v>
      </c>
      <c r="G83" s="119">
        <v>432</v>
      </c>
      <c r="H83" s="275">
        <v>1000</v>
      </c>
      <c r="I83" s="250" t="s">
        <v>123</v>
      </c>
    </row>
    <row r="84" spans="1:9" s="1" customFormat="1" ht="15.75" customHeight="1" thickBot="1" x14ac:dyDescent="0.3">
      <c r="A84" s="110" t="s">
        <v>51</v>
      </c>
      <c r="B84" s="46">
        <f>SUM(B81:B83)</f>
        <v>0</v>
      </c>
      <c r="C84" s="47">
        <f t="shared" ref="C84:H84" si="13">SUM(C81:C83)</f>
        <v>4000</v>
      </c>
      <c r="D84" s="120">
        <f t="shared" si="13"/>
        <v>0</v>
      </c>
      <c r="E84" s="47">
        <f t="shared" si="13"/>
        <v>4000</v>
      </c>
      <c r="F84" s="82">
        <f t="shared" si="13"/>
        <v>3568</v>
      </c>
      <c r="G84" s="84">
        <v>432</v>
      </c>
      <c r="H84" s="83">
        <f t="shared" si="13"/>
        <v>2000</v>
      </c>
      <c r="I84"/>
    </row>
    <row r="85" spans="1:9" s="1" customFormat="1" ht="15" customHeight="1" thickBot="1" x14ac:dyDescent="0.3">
      <c r="A85" s="3"/>
      <c r="B85" s="108"/>
      <c r="C85" s="3"/>
      <c r="D85" s="3"/>
      <c r="E85" s="3"/>
      <c r="F85" s="3"/>
      <c r="G85" s="3"/>
      <c r="H85" s="3"/>
      <c r="I85"/>
    </row>
    <row r="86" spans="1:9" s="1" customFormat="1" ht="15" customHeight="1" thickBot="1" x14ac:dyDescent="0.3">
      <c r="A86" s="110" t="s">
        <v>98</v>
      </c>
      <c r="B86" s="111"/>
      <c r="C86" s="120">
        <f t="shared" ref="C86:G86" si="14">C50+C55+C64+C73+C78+C84</f>
        <v>122789.23</v>
      </c>
      <c r="D86" s="143">
        <f t="shared" si="14"/>
        <v>104218.1</v>
      </c>
      <c r="E86" s="143">
        <f t="shared" si="14"/>
        <v>19346.18</v>
      </c>
      <c r="F86" s="143">
        <f t="shared" si="14"/>
        <v>31012.31</v>
      </c>
      <c r="G86" s="143">
        <f t="shared" si="14"/>
        <v>-11687.86</v>
      </c>
      <c r="H86" s="276">
        <f>H50+H55+H64+H73+H78+H84</f>
        <v>55988.270000000004</v>
      </c>
      <c r="I86"/>
    </row>
    <row r="87" spans="1:9" s="1" customFormat="1" ht="15" customHeight="1" x14ac:dyDescent="0.25">
      <c r="A87" s="3"/>
      <c r="B87" s="109"/>
      <c r="C87" s="3"/>
      <c r="D87" s="3"/>
      <c r="E87" s="3"/>
      <c r="F87" s="3"/>
      <c r="G87" s="3"/>
      <c r="H87" s="3"/>
      <c r="I87"/>
    </row>
    <row r="88" spans="1:9" s="1" customFormat="1" ht="15" customHeight="1" x14ac:dyDescent="0.25">
      <c r="A88" s="3"/>
      <c r="B88" s="109"/>
      <c r="C88" s="3"/>
      <c r="D88" s="3"/>
      <c r="E88" s="3"/>
      <c r="F88" s="3"/>
      <c r="G88" s="3"/>
      <c r="H88" s="3"/>
      <c r="I88"/>
    </row>
    <row r="89" spans="1:9" s="1" customFormat="1" ht="15" customHeight="1" thickBot="1" x14ac:dyDescent="0.3">
      <c r="A89" s="3"/>
      <c r="B89" s="109"/>
      <c r="C89" s="3"/>
      <c r="D89" s="3"/>
      <c r="E89" s="3"/>
      <c r="F89" s="3"/>
      <c r="G89" s="3"/>
      <c r="H89" s="3"/>
      <c r="I89"/>
    </row>
    <row r="90" spans="1:9" s="1" customFormat="1" ht="15" customHeight="1" x14ac:dyDescent="0.25">
      <c r="A90" s="86" t="s">
        <v>52</v>
      </c>
      <c r="B90" s="87" t="s">
        <v>63</v>
      </c>
      <c r="C90" s="49" t="s">
        <v>1</v>
      </c>
      <c r="D90" s="49" t="s">
        <v>2</v>
      </c>
      <c r="E90" s="49" t="s">
        <v>3</v>
      </c>
      <c r="F90" s="49" t="s">
        <v>4</v>
      </c>
      <c r="G90" s="68"/>
      <c r="H90" s="50" t="s">
        <v>84</v>
      </c>
      <c r="I90"/>
    </row>
    <row r="91" spans="1:9" s="1" customFormat="1" ht="15" customHeight="1" thickBot="1" x14ac:dyDescent="0.3">
      <c r="A91" s="88"/>
      <c r="B91" s="89"/>
      <c r="C91" s="90" t="s">
        <v>62</v>
      </c>
      <c r="D91" s="91"/>
      <c r="E91" s="91"/>
      <c r="F91" s="91" t="s">
        <v>5</v>
      </c>
      <c r="G91" s="92"/>
      <c r="H91" s="77"/>
      <c r="I91"/>
    </row>
    <row r="92" spans="1:9" s="1" customFormat="1" ht="15" customHeight="1" thickTop="1" x14ac:dyDescent="0.25">
      <c r="A92" s="37" t="s">
        <v>12</v>
      </c>
      <c r="B92" s="40">
        <f>B30</f>
        <v>134138.96000000002</v>
      </c>
      <c r="C92" s="34"/>
      <c r="D92" s="34"/>
      <c r="E92" s="34"/>
      <c r="F92" s="34"/>
      <c r="G92" s="75"/>
      <c r="H92" s="78"/>
      <c r="I92"/>
    </row>
    <row r="93" spans="1:9" s="1" customFormat="1" ht="15" customHeight="1" x14ac:dyDescent="0.25">
      <c r="A93" s="38" t="s">
        <v>27</v>
      </c>
      <c r="B93" s="41">
        <f>B50</f>
        <v>400</v>
      </c>
      <c r="C93" s="171">
        <f>C50</f>
        <v>16077.7</v>
      </c>
      <c r="D93" s="226">
        <f>D50</f>
        <v>9741.91</v>
      </c>
      <c r="E93" s="171">
        <f>E50</f>
        <v>6200.9500000000007</v>
      </c>
      <c r="F93" s="171">
        <f>F50</f>
        <v>7155.74</v>
      </c>
      <c r="G93" s="172"/>
      <c r="H93" s="185">
        <f>H50</f>
        <v>18593.760000000002</v>
      </c>
      <c r="I93"/>
    </row>
    <row r="94" spans="1:9" s="1" customFormat="1" ht="15" customHeight="1" x14ac:dyDescent="0.25">
      <c r="A94" s="38" t="s">
        <v>31</v>
      </c>
      <c r="B94" s="41">
        <f>B55</f>
        <v>0</v>
      </c>
      <c r="C94" s="171">
        <f t="shared" ref="C94:H94" si="15">C55</f>
        <v>9000</v>
      </c>
      <c r="D94" s="226">
        <f t="shared" si="15"/>
        <v>0</v>
      </c>
      <c r="E94" s="171">
        <f t="shared" si="15"/>
        <v>9000</v>
      </c>
      <c r="F94" s="227">
        <f t="shared" si="15"/>
        <v>7854.4</v>
      </c>
      <c r="G94" s="228"/>
      <c r="H94" s="229">
        <f t="shared" si="15"/>
        <v>11244.51</v>
      </c>
      <c r="I94"/>
    </row>
    <row r="95" spans="1:9" s="1" customFormat="1" ht="15" customHeight="1" x14ac:dyDescent="0.25">
      <c r="A95" s="38" t="s">
        <v>35</v>
      </c>
      <c r="B95" s="41">
        <f>B64</f>
        <v>0</v>
      </c>
      <c r="C95" s="171">
        <f t="shared" ref="C95:H95" si="16">C64</f>
        <v>7660</v>
      </c>
      <c r="D95" s="226">
        <f t="shared" si="16"/>
        <v>13014.060000000001</v>
      </c>
      <c r="E95" s="230">
        <f t="shared" si="16"/>
        <v>-4354.0599999999995</v>
      </c>
      <c r="F95" s="171">
        <f t="shared" si="16"/>
        <v>795.88000000000011</v>
      </c>
      <c r="G95" s="172"/>
      <c r="H95" s="185">
        <f t="shared" si="16"/>
        <v>14850</v>
      </c>
      <c r="I95"/>
    </row>
    <row r="96" spans="1:9" s="1" customFormat="1" ht="15" customHeight="1" x14ac:dyDescent="0.25">
      <c r="A96" s="38" t="s">
        <v>43</v>
      </c>
      <c r="B96" s="41">
        <f>B73</f>
        <v>65</v>
      </c>
      <c r="C96" s="171">
        <f t="shared" ref="C96:H96" si="17">C73</f>
        <v>83301.53</v>
      </c>
      <c r="D96" s="226">
        <f t="shared" si="17"/>
        <v>78298.23000000001</v>
      </c>
      <c r="E96" s="241">
        <f t="shared" si="17"/>
        <v>4913.24</v>
      </c>
      <c r="F96" s="171">
        <f t="shared" si="17"/>
        <v>12052.24</v>
      </c>
      <c r="G96" s="172"/>
      <c r="H96" s="185">
        <f t="shared" si="17"/>
        <v>7000</v>
      </c>
      <c r="I96"/>
    </row>
    <row r="97" spans="1:9" s="1" customFormat="1" ht="15" customHeight="1" x14ac:dyDescent="0.25">
      <c r="A97" s="38" t="s">
        <v>47</v>
      </c>
      <c r="B97" s="41">
        <f>B78</f>
        <v>0</v>
      </c>
      <c r="C97" s="171">
        <f t="shared" ref="C97:H97" si="18">C78</f>
        <v>2750</v>
      </c>
      <c r="D97" s="226">
        <f t="shared" si="18"/>
        <v>3163.9</v>
      </c>
      <c r="E97" s="230">
        <f t="shared" si="18"/>
        <v>-413.95</v>
      </c>
      <c r="F97" s="230">
        <f t="shared" si="18"/>
        <v>-413.95</v>
      </c>
      <c r="G97" s="231"/>
      <c r="H97" s="185">
        <f t="shared" si="18"/>
        <v>2300</v>
      </c>
      <c r="I97"/>
    </row>
    <row r="98" spans="1:9" s="1" customFormat="1" ht="15" customHeight="1" thickBot="1" x14ac:dyDescent="0.3">
      <c r="A98" s="39" t="s">
        <v>51</v>
      </c>
      <c r="B98" s="42">
        <f>B84</f>
        <v>0</v>
      </c>
      <c r="C98" s="232">
        <f t="shared" ref="C98:H98" si="19">C84</f>
        <v>4000</v>
      </c>
      <c r="D98" s="233">
        <f t="shared" si="19"/>
        <v>0</v>
      </c>
      <c r="E98" s="232">
        <f t="shared" si="19"/>
        <v>4000</v>
      </c>
      <c r="F98" s="232">
        <f t="shared" si="19"/>
        <v>3568</v>
      </c>
      <c r="G98" s="234"/>
      <c r="H98" s="235">
        <f t="shared" si="19"/>
        <v>2000</v>
      </c>
      <c r="I98"/>
    </row>
    <row r="99" spans="1:9" s="1" customFormat="1" ht="15.75" customHeight="1" thickBot="1" x14ac:dyDescent="0.3">
      <c r="A99" s="8" t="s">
        <v>63</v>
      </c>
      <c r="B99" s="142">
        <f>SUM(B92:B98)</f>
        <v>134603.96000000002</v>
      </c>
      <c r="C99" s="236">
        <f t="shared" ref="C99:H99" si="20">SUM(C92:C98)</f>
        <v>122789.23</v>
      </c>
      <c r="D99" s="237">
        <f t="shared" si="20"/>
        <v>104218.1</v>
      </c>
      <c r="E99" s="238">
        <f t="shared" si="20"/>
        <v>19346.18</v>
      </c>
      <c r="F99" s="236">
        <f t="shared" si="20"/>
        <v>31012.31</v>
      </c>
      <c r="G99" s="239"/>
      <c r="H99" s="240">
        <f t="shared" si="20"/>
        <v>55988.270000000004</v>
      </c>
      <c r="I99"/>
    </row>
    <row r="100" spans="1:9" s="1" customFormat="1" ht="15" customHeight="1" thickBot="1" x14ac:dyDescent="0.3">
      <c r="A100" s="3"/>
      <c r="B100" s="13"/>
      <c r="C100" s="3"/>
      <c r="D100" s="3"/>
      <c r="E100" s="3"/>
      <c r="F100" s="3"/>
      <c r="G100" s="3"/>
      <c r="H100" s="3"/>
      <c r="I100"/>
    </row>
    <row r="101" spans="1:9" s="1" customFormat="1" ht="20.100000000000001" customHeight="1" thickTop="1" thickBot="1" x14ac:dyDescent="0.3">
      <c r="A101" s="257" t="s">
        <v>129</v>
      </c>
      <c r="B101" s="254"/>
      <c r="C101" s="255"/>
      <c r="D101" s="255"/>
      <c r="E101" s="255"/>
      <c r="F101" s="255"/>
      <c r="G101" s="255"/>
      <c r="H101" s="256">
        <f>H30-H99</f>
        <v>0</v>
      </c>
      <c r="I101"/>
    </row>
    <row r="102" spans="1:9" s="1" customFormat="1" ht="15" customHeight="1" thickTop="1" x14ac:dyDescent="0.25">
      <c r="A102" s="3"/>
      <c r="B102" s="13"/>
      <c r="C102" s="3"/>
      <c r="D102" s="3"/>
      <c r="E102" s="3"/>
      <c r="F102" s="3"/>
      <c r="G102" s="3"/>
      <c r="H102" s="3"/>
      <c r="I102"/>
    </row>
    <row r="103" spans="1:9" s="1" customFormat="1" ht="15" customHeight="1" x14ac:dyDescent="0.25">
      <c r="A103" s="3"/>
      <c r="B103" s="13"/>
      <c r="C103" s="3"/>
      <c r="D103" s="3"/>
      <c r="E103" s="3"/>
      <c r="F103" s="3"/>
      <c r="G103" s="3"/>
      <c r="H103" s="3"/>
      <c r="I103"/>
    </row>
    <row r="104" spans="1:9" s="1" customFormat="1" ht="15" customHeight="1" thickBot="1" x14ac:dyDescent="0.3">
      <c r="A104" s="3" t="s">
        <v>53</v>
      </c>
      <c r="B104" s="13">
        <v>0</v>
      </c>
      <c r="C104" s="3"/>
      <c r="D104" s="3"/>
      <c r="E104" s="3"/>
      <c r="F104" s="3"/>
      <c r="G104" s="3"/>
      <c r="H104" s="3"/>
      <c r="I104"/>
    </row>
    <row r="105" spans="1:9" s="1" customFormat="1" ht="15" customHeight="1" thickBot="1" x14ac:dyDescent="0.3">
      <c r="A105" s="3" t="s">
        <v>54</v>
      </c>
      <c r="B105" s="13"/>
      <c r="C105" s="4"/>
      <c r="D105" s="3"/>
      <c r="E105" s="130" t="s">
        <v>104</v>
      </c>
      <c r="F105" s="258"/>
      <c r="G105" s="259"/>
    </row>
    <row r="106" spans="1:9" s="1" customFormat="1" ht="15" customHeight="1" thickTop="1" x14ac:dyDescent="0.25">
      <c r="A106" s="3"/>
      <c r="B106" s="13"/>
      <c r="C106" s="3"/>
      <c r="D106" s="3"/>
      <c r="E106" s="129"/>
      <c r="F106" s="260" t="s">
        <v>105</v>
      </c>
      <c r="G106" s="261"/>
      <c r="H106" s="3"/>
    </row>
    <row r="107" spans="1:9" s="1" customFormat="1" ht="15" customHeight="1" x14ac:dyDescent="0.25">
      <c r="A107" s="3" t="s">
        <v>55</v>
      </c>
      <c r="B107" s="13">
        <f>B99</f>
        <v>134603.96000000002</v>
      </c>
      <c r="C107" s="3"/>
      <c r="D107" s="3"/>
      <c r="E107" s="126"/>
      <c r="F107" s="262" t="s">
        <v>131</v>
      </c>
      <c r="G107" s="263"/>
      <c r="H107" s="3"/>
    </row>
    <row r="108" spans="1:9" s="1" customFormat="1" ht="15" customHeight="1" x14ac:dyDescent="0.25">
      <c r="A108" s="3"/>
      <c r="B108" s="13"/>
      <c r="C108" s="3"/>
      <c r="D108" s="3"/>
      <c r="E108" s="127"/>
      <c r="F108" s="262" t="s">
        <v>130</v>
      </c>
      <c r="G108" s="263"/>
      <c r="H108" s="3"/>
    </row>
    <row r="109" spans="1:9" s="1" customFormat="1" ht="15" customHeight="1" x14ac:dyDescent="0.25">
      <c r="A109" s="3" t="s">
        <v>56</v>
      </c>
      <c r="B109" s="13">
        <v>0</v>
      </c>
      <c r="C109" s="3"/>
      <c r="D109" s="3"/>
      <c r="E109" s="253"/>
      <c r="F109" s="264" t="s">
        <v>127</v>
      </c>
      <c r="G109" s="265"/>
      <c r="H109" s="3"/>
    </row>
    <row r="110" spans="1:9" s="1" customFormat="1" ht="15" customHeight="1" thickBot="1" x14ac:dyDescent="0.3">
      <c r="A110" s="3" t="s">
        <v>57</v>
      </c>
      <c r="B110" s="13"/>
      <c r="C110" s="3"/>
      <c r="D110" s="3"/>
      <c r="E110" s="128"/>
      <c r="F110" s="266" t="s">
        <v>106</v>
      </c>
      <c r="G110" s="267"/>
      <c r="H110" s="3"/>
    </row>
    <row r="111" spans="1:9" s="1" customFormat="1" ht="15" customHeight="1" x14ac:dyDescent="0.25">
      <c r="A111" s="3"/>
      <c r="B111" s="13">
        <v>39945.75</v>
      </c>
      <c r="C111" s="3"/>
      <c r="D111" s="3"/>
      <c r="E111" s="3"/>
      <c r="F111" s="3"/>
      <c r="G111" s="3"/>
      <c r="H111" s="3"/>
      <c r="I111"/>
    </row>
    <row r="112" spans="1:9" s="1" customFormat="1" ht="15" customHeight="1" x14ac:dyDescent="0.25">
      <c r="A112" s="3"/>
      <c r="B112" s="13"/>
      <c r="C112" s="4" t="s">
        <v>58</v>
      </c>
      <c r="D112" s="35">
        <f>D99</f>
        <v>104218.1</v>
      </c>
      <c r="E112" s="3"/>
      <c r="F112" s="3"/>
      <c r="G112" s="3"/>
      <c r="H112" s="3"/>
      <c r="I112"/>
    </row>
    <row r="113" spans="1:9" s="1" customFormat="1" ht="15" customHeight="1" x14ac:dyDescent="0.25">
      <c r="A113" s="3"/>
      <c r="B113" s="13"/>
      <c r="C113" s="4" t="s">
        <v>59</v>
      </c>
      <c r="D113" s="35">
        <v>134545.71</v>
      </c>
      <c r="E113" s="3"/>
      <c r="F113" s="3"/>
      <c r="G113" s="3"/>
      <c r="H113" s="3"/>
      <c r="I113"/>
    </row>
    <row r="114" spans="1:9" s="1" customFormat="1" ht="15" customHeight="1" x14ac:dyDescent="0.25">
      <c r="A114" s="3"/>
      <c r="B114" s="13"/>
      <c r="C114" s="5" t="s">
        <v>60</v>
      </c>
      <c r="D114" s="36">
        <f>D113-D112</f>
        <v>30327.609999999986</v>
      </c>
      <c r="E114" s="3"/>
      <c r="F114" s="3"/>
      <c r="G114" s="3"/>
      <c r="H114" s="3"/>
      <c r="I114"/>
    </row>
    <row r="115" spans="1:9" s="1" customFormat="1" ht="15" customHeight="1" x14ac:dyDescent="0.25">
      <c r="A115" s="3"/>
      <c r="B115" s="13"/>
      <c r="C115" s="3"/>
      <c r="D115" s="3"/>
      <c r="E115" s="3"/>
      <c r="F115" s="3"/>
      <c r="G115" s="3"/>
      <c r="H115" s="3"/>
      <c r="I115"/>
    </row>
    <row r="116" spans="1:9" ht="15.75" x14ac:dyDescent="0.25">
      <c r="A116" s="2"/>
      <c r="H116" s="3"/>
    </row>
    <row r="117" spans="1:9" x14ac:dyDescent="0.25">
      <c r="A117" s="249" t="s">
        <v>119</v>
      </c>
    </row>
    <row r="118" spans="1:9" x14ac:dyDescent="0.25">
      <c r="A118" t="s">
        <v>120</v>
      </c>
    </row>
    <row r="119" spans="1:9" x14ac:dyDescent="0.25">
      <c r="A119" t="s">
        <v>121</v>
      </c>
    </row>
    <row r="120" spans="1:9" x14ac:dyDescent="0.25">
      <c r="A120" t="s">
        <v>122</v>
      </c>
    </row>
  </sheetData>
  <pageMargins left="0.75" right="0.75" top="1" bottom="1" header="0.5" footer="0.5"/>
  <pageSetup paperSize="9" scale="53" orientation="landscape" r:id="rId1"/>
  <rowBreaks count="2" manualBreakCount="2">
    <brk id="30" max="16383" man="1"/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MMPC Budget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Maids Moreton Parish Council</dc:title>
  <dc:creator>graham</dc:creator>
  <cp:lastModifiedBy>Jacky Dale-Evans</cp:lastModifiedBy>
  <cp:revision>2</cp:revision>
  <cp:lastPrinted>2024-11-27T12:13:26Z</cp:lastPrinted>
  <dcterms:created xsi:type="dcterms:W3CDTF">2023-11-22T10:20:00Z</dcterms:created>
  <dcterms:modified xsi:type="dcterms:W3CDTF">2025-02-03T09:10:53Z</dcterms:modified>
</cp:coreProperties>
</file>